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orpb\bvmf\Compartilhados\Macros_Departamentais-261\Derivativos\Atualização Site\Volume Geral\2024\"/>
    </mc:Choice>
  </mc:AlternateContent>
  <xr:revisionPtr revIDLastSave="0" documentId="13_ncr:1_{ED02EFE8-AFDB-4475-A0C2-9FCB9E5C709C}" xr6:coauthVersionLast="47" xr6:coauthVersionMax="47" xr10:uidLastSave="{00000000-0000-0000-0000-000000000000}"/>
  <bookViews>
    <workbookView xWindow="-110" yWindow="-110" windowWidth="19420" windowHeight="10300" activeTab="4" xr2:uid="{84D15AEC-0750-4458-89DF-0ECBECEAC0BA}"/>
  </bookViews>
  <sheets>
    <sheet name="Janeiro" sheetId="7" r:id="rId1"/>
    <sheet name="Fevereiro " sheetId="9" r:id="rId2"/>
    <sheet name="Março" sheetId="10" r:id="rId3"/>
    <sheet name="Abril" sheetId="11" r:id="rId4"/>
    <sheet name="Maio" sheetId="12" r:id="rId5"/>
  </sheets>
  <externalReferences>
    <externalReference r:id="rId6"/>
  </externalReferences>
  <definedNames>
    <definedName name="_xlnm._FilterDatabase" localSheetId="3" hidden="1">Abril!$A$1:$H$287</definedName>
    <definedName name="_xlnm._FilterDatabase" localSheetId="1" hidden="1">'Fevereiro '!$A$2:$G$287</definedName>
    <definedName name="_xlnm._FilterDatabase" localSheetId="0" hidden="1">Janeiro!$A$1:$J$287</definedName>
    <definedName name="Índice_IDI_opções_de_compra" localSheetId="3">#REF!</definedName>
    <definedName name="Índice_IDI_opções_de_compra" localSheetId="1">#REF!</definedName>
    <definedName name="Índice_IDI_opções_de_comp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5" i="12" l="1"/>
  <c r="E285" i="12"/>
  <c r="D285" i="12"/>
  <c r="C285" i="12"/>
  <c r="C286" i="12" s="1"/>
  <c r="C287" i="12" s="1"/>
  <c r="B285" i="12"/>
  <c r="G284" i="12"/>
  <c r="G283" i="12"/>
  <c r="G282" i="12"/>
  <c r="G281" i="12"/>
  <c r="G280" i="12"/>
  <c r="G279" i="12"/>
  <c r="G278" i="12"/>
  <c r="G277" i="12"/>
  <c r="G276" i="12"/>
  <c r="G285" i="12" s="1"/>
  <c r="G275" i="12"/>
  <c r="G274" i="12"/>
  <c r="G273" i="12"/>
  <c r="G272" i="12"/>
  <c r="B231" i="12"/>
  <c r="B286" i="12" s="1"/>
  <c r="B287" i="12" s="1"/>
  <c r="F230" i="12"/>
  <c r="E230" i="12"/>
  <c r="D230" i="12"/>
  <c r="C230" i="12"/>
  <c r="B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230" i="12" s="1"/>
  <c r="G197" i="12"/>
  <c r="G196" i="12"/>
  <c r="G195" i="12"/>
  <c r="G194" i="12"/>
  <c r="G193" i="12"/>
  <c r="G192" i="12"/>
  <c r="G191" i="12"/>
  <c r="F190" i="12"/>
  <c r="F231" i="12" s="1"/>
  <c r="E190" i="12"/>
  <c r="E231" i="12" s="1"/>
  <c r="D190" i="12"/>
  <c r="D231" i="12" s="1"/>
  <c r="D286" i="12" s="1"/>
  <c r="D287" i="12" s="1"/>
  <c r="C190" i="12"/>
  <c r="C231" i="12" s="1"/>
  <c r="B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90" i="12" s="1"/>
  <c r="F142" i="12"/>
  <c r="E142" i="12"/>
  <c r="D142" i="12"/>
  <c r="C142" i="12"/>
  <c r="B142" i="12"/>
  <c r="G141" i="12"/>
  <c r="G142" i="12" s="1"/>
  <c r="F140" i="12"/>
  <c r="E140" i="12"/>
  <c r="D140" i="12"/>
  <c r="C140" i="12"/>
  <c r="B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140" i="12" s="1"/>
  <c r="F67" i="12"/>
  <c r="E67" i="12"/>
  <c r="D67" i="12"/>
  <c r="C67" i="12"/>
  <c r="B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67" i="12" s="1"/>
  <c r="F26" i="12"/>
  <c r="E26" i="12"/>
  <c r="D26" i="12"/>
  <c r="C26" i="12"/>
  <c r="B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26" i="12" s="1"/>
  <c r="G6" i="12"/>
  <c r="G5" i="12"/>
  <c r="G4" i="12"/>
  <c r="F285" i="11"/>
  <c r="E285" i="11"/>
  <c r="D285" i="11"/>
  <c r="D286" i="11" s="1"/>
  <c r="D287" i="11" s="1"/>
  <c r="B285" i="11"/>
  <c r="G284" i="11"/>
  <c r="G283" i="11"/>
  <c r="G282" i="11"/>
  <c r="C281" i="11"/>
  <c r="C285" i="11" s="1"/>
  <c r="G280" i="11"/>
  <c r="G279" i="11"/>
  <c r="G278" i="11"/>
  <c r="G277" i="11"/>
  <c r="G276" i="11"/>
  <c r="G275" i="11"/>
  <c r="C275" i="11"/>
  <c r="G274" i="11"/>
  <c r="G273" i="11"/>
  <c r="G272" i="11"/>
  <c r="F230" i="11"/>
  <c r="E230" i="11"/>
  <c r="D230" i="11"/>
  <c r="C230" i="11"/>
  <c r="B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230" i="11" s="1"/>
  <c r="G191" i="11"/>
  <c r="F190" i="11"/>
  <c r="E190" i="11"/>
  <c r="E231" i="11" s="1"/>
  <c r="D190" i="11"/>
  <c r="D231" i="11" s="1"/>
  <c r="B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C158" i="11"/>
  <c r="C190" i="11" s="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C91" i="11"/>
  <c r="G91" i="11" s="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F67" i="11"/>
  <c r="F231" i="11" s="1"/>
  <c r="F286" i="11" s="1"/>
  <c r="F287" i="11" s="1"/>
  <c r="E67" i="11"/>
  <c r="D67" i="11"/>
  <c r="B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C53" i="11"/>
  <c r="C67" i="11" s="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F26" i="11"/>
  <c r="E26" i="11"/>
  <c r="D26" i="11"/>
  <c r="B26" i="11"/>
  <c r="B231" i="11" s="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C5" i="11"/>
  <c r="C26" i="11" s="1"/>
  <c r="G4" i="11"/>
  <c r="F285" i="10"/>
  <c r="E285" i="10"/>
  <c r="D285" i="10"/>
  <c r="C285" i="10"/>
  <c r="B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F231" i="10"/>
  <c r="F286" i="10" s="1"/>
  <c r="F287" i="10" s="1"/>
  <c r="E231" i="10"/>
  <c r="E286" i="10" s="1"/>
  <c r="E287" i="10" s="1"/>
  <c r="F230" i="10"/>
  <c r="E230" i="10"/>
  <c r="D230" i="10"/>
  <c r="C230" i="10"/>
  <c r="B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F190" i="10"/>
  <c r="E190" i="10"/>
  <c r="D190" i="10"/>
  <c r="D231" i="10" s="1"/>
  <c r="D286" i="10" s="1"/>
  <c r="D287" i="10" s="1"/>
  <c r="C190" i="10"/>
  <c r="C231" i="10" s="1"/>
  <c r="B190" i="10"/>
  <c r="B231" i="10" s="1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F142" i="10"/>
  <c r="E142" i="10"/>
  <c r="D142" i="10"/>
  <c r="C142" i="10"/>
  <c r="B142" i="10"/>
  <c r="G141" i="10"/>
  <c r="G142" i="10" s="1"/>
  <c r="F140" i="10"/>
  <c r="E140" i="10"/>
  <c r="D140" i="10"/>
  <c r="C140" i="10"/>
  <c r="B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F67" i="10"/>
  <c r="E67" i="10"/>
  <c r="D67" i="10"/>
  <c r="C67" i="10"/>
  <c r="B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F26" i="10"/>
  <c r="E26" i="10"/>
  <c r="D26" i="10"/>
  <c r="C26" i="10"/>
  <c r="B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B26" i="9"/>
  <c r="C26" i="9"/>
  <c r="D26" i="9"/>
  <c r="E26" i="9"/>
  <c r="F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B67" i="9"/>
  <c r="C67" i="9"/>
  <c r="D67" i="9"/>
  <c r="E67" i="9"/>
  <c r="F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B140" i="9"/>
  <c r="C140" i="9"/>
  <c r="D140" i="9"/>
  <c r="E140" i="9"/>
  <c r="F140" i="9"/>
  <c r="G141" i="9"/>
  <c r="G142" i="9" s="1"/>
  <c r="B142" i="9"/>
  <c r="C142" i="9"/>
  <c r="D142" i="9"/>
  <c r="E142" i="9"/>
  <c r="F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B190" i="9"/>
  <c r="C190" i="9"/>
  <c r="D190" i="9"/>
  <c r="E190" i="9"/>
  <c r="F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B230" i="9"/>
  <c r="C230" i="9"/>
  <c r="D230" i="9"/>
  <c r="E230" i="9"/>
  <c r="F230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B285" i="9"/>
  <c r="C285" i="9"/>
  <c r="D285" i="9"/>
  <c r="E285" i="9"/>
  <c r="F285" i="9"/>
  <c r="E286" i="12" l="1"/>
  <c r="E287" i="12" s="1"/>
  <c r="G231" i="12"/>
  <c r="G286" i="12" s="1"/>
  <c r="G287" i="12" s="1"/>
  <c r="F286" i="12"/>
  <c r="F287" i="12" s="1"/>
  <c r="G230" i="10"/>
  <c r="G26" i="11"/>
  <c r="G140" i="11"/>
  <c r="B286" i="11"/>
  <c r="B287" i="11" s="1"/>
  <c r="C231" i="11"/>
  <c r="C286" i="11" s="1"/>
  <c r="C287" i="11" s="1"/>
  <c r="E286" i="11"/>
  <c r="E287" i="11" s="1"/>
  <c r="G281" i="11"/>
  <c r="G285" i="11" s="1"/>
  <c r="G53" i="11"/>
  <c r="G67" i="11" s="1"/>
  <c r="G158" i="11"/>
  <c r="G190" i="11" s="1"/>
  <c r="G140" i="10"/>
  <c r="G26" i="10"/>
  <c r="G67" i="10"/>
  <c r="G190" i="10"/>
  <c r="G285" i="10"/>
  <c r="G231" i="10"/>
  <c r="G286" i="10" s="1"/>
  <c r="G287" i="10" s="1"/>
  <c r="B286" i="10"/>
  <c r="B287" i="10" s="1"/>
  <c r="C286" i="10"/>
  <c r="C287" i="10" s="1"/>
  <c r="C231" i="9"/>
  <c r="F231" i="9"/>
  <c r="C286" i="9"/>
  <c r="C287" i="9" s="1"/>
  <c r="B231" i="9"/>
  <c r="B286" i="9" s="1"/>
  <c r="B287" i="9" s="1"/>
  <c r="D231" i="9"/>
  <c r="E231" i="9"/>
  <c r="G230" i="9"/>
  <c r="G26" i="9"/>
  <c r="G285" i="9"/>
  <c r="G190" i="9"/>
  <c r="G140" i="9"/>
  <c r="G67" i="9"/>
  <c r="F286" i="9"/>
  <c r="F287" i="9" s="1"/>
  <c r="E286" i="9"/>
  <c r="E287" i="9" s="1"/>
  <c r="D286" i="9"/>
  <c r="D287" i="9" s="1"/>
  <c r="G231" i="11" l="1"/>
  <c r="G286" i="11" s="1"/>
  <c r="G287" i="11" s="1"/>
  <c r="G231" i="9"/>
  <c r="G286" i="9" s="1"/>
  <c r="G287" i="9" s="1"/>
</calcChain>
</file>

<file path=xl/sharedStrings.xml><?xml version="1.0" encoding="utf-8"?>
<sst xmlns="http://schemas.openxmlformats.org/spreadsheetml/2006/main" count="1725" uniqueCount="234">
  <si>
    <t>Mercado</t>
  </si>
  <si>
    <t>Nº de Negócios</t>
  </si>
  <si>
    <t>Contratos Negociados</t>
  </si>
  <si>
    <t>Volume Financeiro</t>
  </si>
  <si>
    <t>Contratos em aberto</t>
  </si>
  <si>
    <t>R$/mil</t>
  </si>
  <si>
    <t>US$/mil</t>
  </si>
  <si>
    <t>Pregão (negociação)</t>
  </si>
  <si>
    <t>Ibovespa futuro</t>
  </si>
  <si>
    <t xml:space="preserve">           Rolagem</t>
  </si>
  <si>
    <t>IBrX-50 futuro</t>
  </si>
  <si>
    <t>Contrato Futuro S&amp;P 500</t>
  </si>
  <si>
    <t xml:space="preserve">              opções de compra s/ fut.</t>
  </si>
  <si>
    <t xml:space="preserve">              exerc Fut  ISP Compra</t>
  </si>
  <si>
    <t xml:space="preserve">              opções de venda s/ fut.</t>
  </si>
  <si>
    <t xml:space="preserve">              exerc Fut  ISP Venda</t>
  </si>
  <si>
    <t>Índice FTSE/JSE Top40</t>
  </si>
  <si>
    <t>Índice Hang Seng</t>
  </si>
  <si>
    <t>Índice SENSEX 30</t>
  </si>
  <si>
    <t>Índice MICEX</t>
  </si>
  <si>
    <t>Índice S&amp;P Merval</t>
  </si>
  <si>
    <t>Índice Nikkei 225</t>
  </si>
  <si>
    <t>Índice Euro Stoxx 50</t>
  </si>
  <si>
    <t>Índice de DAX</t>
  </si>
  <si>
    <t>IPCA futuro</t>
  </si>
  <si>
    <t>Índices</t>
  </si>
  <si>
    <t>DI de um dia futuro</t>
  </si>
  <si>
    <t xml:space="preserve">         opções de compra s/ fut.D11</t>
  </si>
  <si>
    <t xml:space="preserve">         opções de venda s/ fut.D11</t>
  </si>
  <si>
    <t xml:space="preserve">         opções de compra s/ fut.D12</t>
  </si>
  <si>
    <t xml:space="preserve">              exercício compra</t>
  </si>
  <si>
    <t xml:space="preserve">         opções de venda s/ fut.D12</t>
  </si>
  <si>
    <t xml:space="preserve">              exercício venda</t>
  </si>
  <si>
    <t xml:space="preserve">         opções de compra s/ fut.D13</t>
  </si>
  <si>
    <t xml:space="preserve">         opções de venda s/ fut.D13</t>
  </si>
  <si>
    <t xml:space="preserve">         opções de compra s/ fut.D14</t>
  </si>
  <si>
    <t xml:space="preserve">         opções de venda s/ fut.D14</t>
  </si>
  <si>
    <t>Índice IDI opções de compra</t>
  </si>
  <si>
    <t xml:space="preserve">         opções de venda s/ IDI</t>
  </si>
  <si>
    <t>Volat. Índice IDI opções de compra</t>
  </si>
  <si>
    <t>Volat. Índice IDI opções de venda</t>
  </si>
  <si>
    <t>Operação Estruturada DI1 PU Neutro</t>
  </si>
  <si>
    <t>Operação Estruturada DI1 DV01 Neutro</t>
  </si>
  <si>
    <t>Operação Estruturada de Trade at Settlement DIT</t>
  </si>
  <si>
    <t>OC de um dia futuro</t>
  </si>
  <si>
    <t>Cupom cambial futuro</t>
  </si>
  <si>
    <t xml:space="preserve">               FRA</t>
  </si>
  <si>
    <t>Operação Estruturada FRC PU Neutro</t>
  </si>
  <si>
    <t>Operação Estruturada FRC DV01 Neutro</t>
  </si>
  <si>
    <t>Cupom cambial futuro (OC1)</t>
  </si>
  <si>
    <t xml:space="preserve">               FRA   (OC1)</t>
  </si>
  <si>
    <t xml:space="preserve">               swap  (OC1)</t>
  </si>
  <si>
    <t>Cupom DI x IGP-M futuro</t>
  </si>
  <si>
    <t>Cupom de IPCA futuro</t>
  </si>
  <si>
    <t>Operação Estruturada DAP PU Neutro</t>
  </si>
  <si>
    <t>Operação Estruturada DAP DV01 Neutro</t>
  </si>
  <si>
    <t xml:space="preserve">        opção de compra Copom</t>
  </si>
  <si>
    <t xml:space="preserve">        opção de venda Copom</t>
  </si>
  <si>
    <t>Taxas de juro</t>
  </si>
  <si>
    <t>Futuro de Taxa de Câmbio de Reais por Dólar Comercial</t>
  </si>
  <si>
    <t xml:space="preserve">         opções de compra s/ disponível</t>
  </si>
  <si>
    <t xml:space="preserve">         exercício compra s/ disponível</t>
  </si>
  <si>
    <t xml:space="preserve">         opções de venda s/ disponível</t>
  </si>
  <si>
    <t xml:space="preserve">         exercício venda s/ disponível</t>
  </si>
  <si>
    <t xml:space="preserve">DS1: mini opção de compra do tipo 1 </t>
  </si>
  <si>
    <t xml:space="preserve">DS1: mini opção de venda do tipo 1 </t>
  </si>
  <si>
    <t>DS2: mini opção de compra do tipo 2</t>
  </si>
  <si>
    <t>DS2: mini opção de venda do tipo 2</t>
  </si>
  <si>
    <t>DS3:mini opção de compra do tipo 3</t>
  </si>
  <si>
    <t>DS3:mini opção de venda do tipo 3</t>
  </si>
  <si>
    <t>DS4: mini opção de compra do tipo 4</t>
  </si>
  <si>
    <t>DS4: mini opção de venda do tipo 4</t>
  </si>
  <si>
    <t xml:space="preserve">          volatilidade compra</t>
  </si>
  <si>
    <t xml:space="preserve">          volatilidade venda</t>
  </si>
  <si>
    <t>forward points</t>
  </si>
  <si>
    <t>Dólar pronto</t>
  </si>
  <si>
    <t>Casado de Dólar</t>
  </si>
  <si>
    <t>Futuro de Peso Argentino (em USD)</t>
  </si>
  <si>
    <t>Futuro de Peso Argentino (em Reais)</t>
  </si>
  <si>
    <t>Futuro de Euro (em USD)</t>
  </si>
  <si>
    <t>Futuro de Euro (em Reais)</t>
  </si>
  <si>
    <t>Futuro de Iene Japonês (em Reais)</t>
  </si>
  <si>
    <t>Futuro de Iene Japonês (em USD)</t>
  </si>
  <si>
    <t>Futuro de Libra Esterlina (em Reais)</t>
  </si>
  <si>
    <t>Futuro de Libra Esterlina (em USD)</t>
  </si>
  <si>
    <t>Futuro de Dólar Australiano (em Reais)</t>
  </si>
  <si>
    <t>Futuro de Dólar Australiano (em USD)</t>
  </si>
  <si>
    <t>Futuro de Dólar Canadense (em Reais)</t>
  </si>
  <si>
    <t>Futuro de Dólar Canadense (em USD)</t>
  </si>
  <si>
    <t>Futuro de Peso Mexicano (em Reais)</t>
  </si>
  <si>
    <t>Futuro de Peso Mexicano (em USD)</t>
  </si>
  <si>
    <t>Futuro de Lira Turca (em Reais)</t>
  </si>
  <si>
    <t>Futuro de Lira Turca (em USD)</t>
  </si>
  <si>
    <t>Futuro de Peso Chileno (em Reais)</t>
  </si>
  <si>
    <t>Futuro de Peso Chileno (em USD)</t>
  </si>
  <si>
    <t>Futuro de Franco Suíço (em Reais)</t>
  </si>
  <si>
    <t>Futuro de Franco Suíço (em USD)</t>
  </si>
  <si>
    <t>Futuro de Dólar da Nova Zelândia (em Reais)</t>
  </si>
  <si>
    <t>Futuro de Dólar da Nova Zelândia (em USD)</t>
  </si>
  <si>
    <t>Futuro de Rande da África do Sul (em Reais)</t>
  </si>
  <si>
    <t>Futuro de Rande da África do Sul (em USD)</t>
  </si>
  <si>
    <t>Futuro de Iuan Chinês Onshore (em Reais)</t>
  </si>
  <si>
    <t>Futuro de Iuan Chinês Offshore (em USD)</t>
  </si>
  <si>
    <t>Futuro de Coroa Noruguesa (em USD)</t>
  </si>
  <si>
    <t>Futuro de Coroa Sueca (em USD)</t>
  </si>
  <si>
    <t>Futuro de Rublo Russo (em USD)</t>
  </si>
  <si>
    <t>Taxas de câmbio</t>
  </si>
  <si>
    <t>US T-Note futuro</t>
  </si>
  <si>
    <t>Títulos da dívida externa</t>
  </si>
  <si>
    <t>Boi gordo (em reais)</t>
  </si>
  <si>
    <t xml:space="preserve">                opções de compra s/fut.</t>
  </si>
  <si>
    <t xml:space="preserve">                exercício compra</t>
  </si>
  <si>
    <t xml:space="preserve">                opções de venda s/fut.</t>
  </si>
  <si>
    <t xml:space="preserve">                exercício de venda</t>
  </si>
  <si>
    <t>Café arábica futuro 4/5</t>
  </si>
  <si>
    <t xml:space="preserve">           opções de compra s/ fut.</t>
  </si>
  <si>
    <t xml:space="preserve">           opções de venda s/ fut.</t>
  </si>
  <si>
    <t>Café arábica futuro 6/7</t>
  </si>
  <si>
    <t>Milho futuro com liquidação financeira</t>
  </si>
  <si>
    <t xml:space="preserve">            Rolagem </t>
  </si>
  <si>
    <t xml:space="preserve">   opções de compra s/futuro</t>
  </si>
  <si>
    <t xml:space="preserve">   opções de venda s/futuro</t>
  </si>
  <si>
    <t xml:space="preserve">                exercício venda</t>
  </si>
  <si>
    <t>Soja futuro com Liquidação Financeira</t>
  </si>
  <si>
    <t>Soja futuro Cross Listing</t>
  </si>
  <si>
    <t>Soja FOB Santos com Liquidação Financeira (Platts)</t>
  </si>
  <si>
    <t>Etanol futuro hidratado</t>
  </si>
  <si>
    <t>Açúcar Cristal Especial Futuro</t>
  </si>
  <si>
    <t>Ouro Futuro (250g)</t>
  </si>
  <si>
    <t>Ouro disponível (250g)</t>
  </si>
  <si>
    <t xml:space="preserve">        opções de compra (250g)</t>
  </si>
  <si>
    <t xml:space="preserve">        opções de venda (250g)</t>
  </si>
  <si>
    <t xml:space="preserve">                termo</t>
  </si>
  <si>
    <t>Commodities</t>
  </si>
  <si>
    <t>Futuro de ABEV3</t>
  </si>
  <si>
    <t xml:space="preserve">Futuro de B3SA3 </t>
  </si>
  <si>
    <t>Rolagem de B3SA3</t>
  </si>
  <si>
    <t xml:space="preserve">Futuro de BBAS3 </t>
  </si>
  <si>
    <t>Futuro de BBDC4</t>
  </si>
  <si>
    <t xml:space="preserve">Futuro de CCRO3 </t>
  </si>
  <si>
    <t>Rolagem de CCRO3</t>
  </si>
  <si>
    <t>Futuro de CIEL3 </t>
  </si>
  <si>
    <t>Rolagem de CIEL3</t>
  </si>
  <si>
    <t xml:space="preserve">Futuro de CMIG4 </t>
  </si>
  <si>
    <t>Rolagem de CMIG4</t>
  </si>
  <si>
    <t>Futuro de CSNA3</t>
  </si>
  <si>
    <t>Futuro de ELET3</t>
  </si>
  <si>
    <t>Futuro de GGBR4</t>
  </si>
  <si>
    <t xml:space="preserve">Futuro de HYPE3 </t>
  </si>
  <si>
    <t>Rolagem de HYPE3</t>
  </si>
  <si>
    <t xml:space="preserve">Futuro de ITSA4 </t>
  </si>
  <si>
    <t>Futuro de ITUB4</t>
  </si>
  <si>
    <t>Futuro de JBSS3</t>
  </si>
  <si>
    <t>Futuro de LREN3</t>
  </si>
  <si>
    <t>Futuro de MGLU3</t>
  </si>
  <si>
    <t>Futuro de NTCO3</t>
  </si>
  <si>
    <t>Futuro de COGN3</t>
  </si>
  <si>
    <t>Rolagem de COGN3</t>
  </si>
  <si>
    <t xml:space="preserve">Futuro de PCAR4 </t>
  </si>
  <si>
    <t>Rolagem de PCAR4</t>
  </si>
  <si>
    <t xml:space="preserve">Futuro de PETR4 </t>
  </si>
  <si>
    <t>Rolagem de PETR4</t>
  </si>
  <si>
    <t xml:space="preserve">Futuro de PSSA3 </t>
  </si>
  <si>
    <t>Rolagem de PSSA3</t>
  </si>
  <si>
    <t>Futuro de RENT3</t>
  </si>
  <si>
    <t>Futuro de SUZB3</t>
  </si>
  <si>
    <t>Futuro de USIM5</t>
  </si>
  <si>
    <t>Rolagem de USIM5</t>
  </si>
  <si>
    <t>Futuro de VALE3 </t>
  </si>
  <si>
    <t>Rolagem de VALE3</t>
  </si>
  <si>
    <t xml:space="preserve">Futuro de VIIA3 </t>
  </si>
  <si>
    <t>Rolagem de VIIA3</t>
  </si>
  <si>
    <t>Futuro de WEGE3</t>
  </si>
  <si>
    <t>Ações</t>
  </si>
  <si>
    <t>Subtotal Pregão</t>
  </si>
  <si>
    <t>Mercado de Balcão (registro)</t>
  </si>
  <si>
    <t>DI x PRE</t>
  </si>
  <si>
    <t>DI x DOL</t>
  </si>
  <si>
    <t>DI x TR</t>
  </si>
  <si>
    <t>DI x TJLP</t>
  </si>
  <si>
    <t>DI x EUR</t>
  </si>
  <si>
    <t>DI x IGM</t>
  </si>
  <si>
    <t>DI x IAP</t>
  </si>
  <si>
    <t>DI x IEN</t>
  </si>
  <si>
    <t>DOL x PRE</t>
  </si>
  <si>
    <t>TJLP x PRE</t>
  </si>
  <si>
    <t>IAP x PRE</t>
  </si>
  <si>
    <t>IGM x PRE</t>
  </si>
  <si>
    <t>EUR x PRE</t>
  </si>
  <si>
    <t>IPCA x DOL</t>
  </si>
  <si>
    <t>EUR x IAP</t>
  </si>
  <si>
    <t>Ibov x PRE</t>
  </si>
  <si>
    <t>Swaps</t>
  </si>
  <si>
    <t>Opç. flex. de compra de dólar</t>
  </si>
  <si>
    <t>Opç. flex. de venda de dólar</t>
  </si>
  <si>
    <t>Opç. flex. de compra de Ibovespa</t>
  </si>
  <si>
    <t>Opç. flex. de venda de Ibovespa</t>
  </si>
  <si>
    <t>Opç. flex. de compra sobre IBrX-50</t>
  </si>
  <si>
    <t>Opç. flex. de venda sobre IBrX-50</t>
  </si>
  <si>
    <t>Opç. flex. de compra de BOVA11</t>
  </si>
  <si>
    <t>Opç. flex. de venda de BOVA11</t>
  </si>
  <si>
    <t>Opç. flex.compra s/índice tx juro spot</t>
  </si>
  <si>
    <t>Opç. flex.venda s/índice tx juro spot</t>
  </si>
  <si>
    <t>Opç. flex.compra ação</t>
  </si>
  <si>
    <t>Opç. flex.venda ação</t>
  </si>
  <si>
    <t>Opç. flex compra Euro</t>
  </si>
  <si>
    <t>Opções flexíveis</t>
  </si>
  <si>
    <t>Termo de Taxa de Câmbio</t>
  </si>
  <si>
    <t>Termo de Energia</t>
  </si>
  <si>
    <t>Termo</t>
  </si>
  <si>
    <t>Subtotal Balcão</t>
  </si>
  <si>
    <t>Contratos Leiloados (registro)</t>
  </si>
  <si>
    <t>Subtotal Contratos Leiloados</t>
  </si>
  <si>
    <t>Contratos Minis (negociação)</t>
  </si>
  <si>
    <t>Ouro Disponível fracionário (10g)</t>
  </si>
  <si>
    <t>Ouro Disponível fracionário (0,225g)</t>
  </si>
  <si>
    <t>WIN  Futuro de Ibovespa Mini</t>
  </si>
  <si>
    <t>Rolagem WI1</t>
  </si>
  <si>
    <t>WDO - Futuro Míni de Taxa de Câmbio de Reais por Dólar Comercial</t>
  </si>
  <si>
    <t xml:space="preserve">     Mini opções s/ disponível Compra</t>
  </si>
  <si>
    <t xml:space="preserve">     Mini opções s/ disponível Venda</t>
  </si>
  <si>
    <t>Rolagem WD1</t>
  </si>
  <si>
    <t>Microcontrato Futuro de S&amp;P 500</t>
  </si>
  <si>
    <t>Rolagem WS1</t>
  </si>
  <si>
    <t>WEU - Futuro de Euro Mini</t>
  </si>
  <si>
    <t>Subtotal Minis</t>
  </si>
  <si>
    <t>TOTAL GERAL</t>
  </si>
  <si>
    <t>TOTAL GERAL SEM MINIS</t>
  </si>
  <si>
    <t/>
  </si>
  <si>
    <t>Contratos Negociados jan - jan</t>
  </si>
  <si>
    <t>Contratos Negociados jan - fev</t>
  </si>
  <si>
    <t>Contratos Negociados jan - mar</t>
  </si>
  <si>
    <t>Contratos Negociados jan - abr</t>
  </si>
  <si>
    <t>Contratos Negociados jan -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</si>
</sst>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/>
      <top style="medium">
        <color indexed="64"/>
      </top>
      <bottom style="medium">
        <color rgb="FFCCCFD1"/>
      </bottom>
      <diagonal/>
    </border>
    <border>
      <left/>
      <right style="medium">
        <color rgb="FFE6E9EB"/>
      </right>
      <top style="medium">
        <color indexed="64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 style="medium">
        <color rgb="FFCCCFD1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/>
      <bottom style="medium">
        <color rgb="FFCCCFD1"/>
      </bottom>
      <diagonal/>
    </border>
    <border>
      <left style="medium">
        <color indexed="64"/>
      </left>
      <right/>
      <top style="medium">
        <color rgb="FFCCCFD1"/>
      </top>
      <bottom style="medium">
        <color indexed="64"/>
      </bottom>
      <diagonal/>
    </border>
    <border>
      <left/>
      <right/>
      <top style="medium">
        <color rgb="FFCCCFD1"/>
      </top>
      <bottom style="medium">
        <color indexed="64"/>
      </bottom>
      <diagonal/>
    </border>
    <border>
      <left/>
      <right style="medium">
        <color indexed="64"/>
      </right>
      <top style="medium">
        <color rgb="FFCCCFD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116">
    <xf numFmtId="0" fontId="0" fillId="0" borderId="0" xfId="0"/>
    <xf numFmtId="0" fontId="5" fillId="0" borderId="0" xfId="1" applyFont="1"/>
    <xf numFmtId="0" fontId="6" fillId="3" borderId="8" xfId="1" applyFont="1" applyFill="1" applyBorder="1" applyAlignment="1">
      <alignment horizontal="center" vertical="center" wrapText="1"/>
    </xf>
    <xf numFmtId="3" fontId="5" fillId="0" borderId="0" xfId="1" applyNumberFormat="1" applyFont="1" applyProtection="1">
      <protection locked="0"/>
    </xf>
    <xf numFmtId="3" fontId="5" fillId="0" borderId="0" xfId="1" applyNumberFormat="1" applyFont="1" applyAlignment="1">
      <alignment horizontal="right" vertical="center"/>
    </xf>
    <xf numFmtId="3" fontId="5" fillId="0" borderId="0" xfId="1" applyNumberFormat="1" applyFont="1"/>
    <xf numFmtId="3" fontId="5" fillId="4" borderId="0" xfId="1" applyNumberFormat="1" applyFont="1" applyFill="1" applyProtection="1">
      <protection locked="0"/>
    </xf>
    <xf numFmtId="3" fontId="5" fillId="4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Protection="1">
      <protection locked="0"/>
    </xf>
    <xf numFmtId="0" fontId="5" fillId="5" borderId="0" xfId="1" applyFont="1" applyFill="1"/>
    <xf numFmtId="3" fontId="5" fillId="5" borderId="0" xfId="1" applyNumberFormat="1" applyFont="1" applyFill="1"/>
    <xf numFmtId="3" fontId="8" fillId="0" borderId="0" xfId="2" applyNumberFormat="1" applyFont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3" fontId="8" fillId="5" borderId="0" xfId="2" applyNumberFormat="1" applyFont="1" applyFill="1" applyAlignment="1">
      <alignment horizontal="right" vertical="center"/>
    </xf>
    <xf numFmtId="3" fontId="9" fillId="4" borderId="0" xfId="1" applyNumberFormat="1" applyFont="1" applyFill="1" applyProtection="1">
      <protection locked="0"/>
    </xf>
    <xf numFmtId="3" fontId="9" fillId="4" borderId="0" xfId="1" applyNumberFormat="1" applyFont="1" applyFill="1" applyAlignment="1" applyProtection="1">
      <alignment horizontal="right" vertical="center"/>
      <protection locked="0"/>
    </xf>
    <xf numFmtId="3" fontId="5" fillId="0" borderId="0" xfId="1" applyNumberFormat="1" applyFont="1" applyAlignment="1">
      <alignment horizontal="right"/>
    </xf>
    <xf numFmtId="4" fontId="5" fillId="0" borderId="0" xfId="2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3" fontId="2" fillId="0" borderId="0" xfId="1" applyNumberFormat="1" applyAlignment="1">
      <alignment horizontal="right"/>
    </xf>
    <xf numFmtId="3" fontId="8" fillId="0" borderId="0" xfId="1" applyNumberFormat="1" applyFont="1"/>
    <xf numFmtId="3" fontId="9" fillId="4" borderId="0" xfId="1" applyNumberFormat="1" applyFont="1" applyFill="1" applyAlignment="1" applyProtection="1">
      <alignment vertical="center"/>
      <protection locked="0"/>
    </xf>
    <xf numFmtId="3" fontId="9" fillId="4" borderId="0" xfId="3" applyNumberFormat="1" applyFont="1" applyFill="1" applyAlignment="1" applyProtection="1">
      <alignment horizontal="right" vertical="center"/>
      <protection locked="0"/>
    </xf>
    <xf numFmtId="3" fontId="10" fillId="0" borderId="0" xfId="1" applyNumberFormat="1" applyFont="1"/>
    <xf numFmtId="3" fontId="9" fillId="0" borderId="0" xfId="1" applyNumberFormat="1" applyFont="1"/>
    <xf numFmtId="3" fontId="5" fillId="0" borderId="0" xfId="2" applyNumberFormat="1" applyFont="1" applyProtection="1">
      <protection locked="0"/>
    </xf>
    <xf numFmtId="3" fontId="5" fillId="5" borderId="0" xfId="2" applyNumberFormat="1" applyFont="1" applyFill="1" applyProtection="1">
      <protection locked="0"/>
    </xf>
    <xf numFmtId="3" fontId="5" fillId="5" borderId="0" xfId="2" applyNumberFormat="1" applyFont="1" applyFill="1" applyAlignment="1">
      <alignment horizontal="right" vertical="center"/>
    </xf>
    <xf numFmtId="3" fontId="1" fillId="0" borderId="0" xfId="2" applyNumberFormat="1" applyProtection="1">
      <protection locked="0"/>
    </xf>
    <xf numFmtId="3" fontId="5" fillId="4" borderId="0" xfId="2" applyNumberFormat="1" applyFont="1" applyFill="1" applyProtection="1">
      <protection locked="0"/>
    </xf>
    <xf numFmtId="3" fontId="5" fillId="4" borderId="0" xfId="2" applyNumberFormat="1" applyFont="1" applyFill="1" applyAlignment="1" applyProtection="1">
      <alignment horizontal="right" vertical="center"/>
      <protection locked="0"/>
    </xf>
    <xf numFmtId="3" fontId="5" fillId="7" borderId="0" xfId="1" applyNumberFormat="1" applyFont="1" applyFill="1" applyProtection="1">
      <protection locked="0"/>
    </xf>
    <xf numFmtId="3" fontId="5" fillId="7" borderId="0" xfId="1" applyNumberFormat="1" applyFont="1" applyFill="1" applyAlignment="1" applyProtection="1">
      <alignment horizontal="right" vertical="center"/>
      <protection locked="0"/>
    </xf>
    <xf numFmtId="3" fontId="2" fillId="0" borderId="0" xfId="1" applyNumberFormat="1"/>
    <xf numFmtId="3" fontId="14" fillId="0" borderId="0" xfId="2" applyNumberFormat="1" applyFont="1" applyProtection="1">
      <protection locked="0"/>
    </xf>
    <xf numFmtId="0" fontId="5" fillId="0" borderId="0" xfId="4"/>
    <xf numFmtId="3" fontId="5" fillId="0" borderId="0" xfId="4" applyNumberFormat="1"/>
    <xf numFmtId="3" fontId="9" fillId="0" borderId="0" xfId="4" applyNumberFormat="1" applyFont="1"/>
    <xf numFmtId="3" fontId="10" fillId="0" borderId="0" xfId="4" applyNumberFormat="1" applyFont="1"/>
    <xf numFmtId="3" fontId="9" fillId="4" borderId="0" xfId="4" applyNumberFormat="1" applyFont="1" applyFill="1" applyProtection="1">
      <protection locked="0"/>
    </xf>
    <xf numFmtId="3" fontId="5" fillId="0" borderId="0" xfId="4" applyNumberFormat="1" applyAlignment="1">
      <alignment horizontal="right" vertical="center"/>
    </xf>
    <xf numFmtId="3" fontId="5" fillId="0" borderId="0" xfId="4" applyNumberFormat="1" applyProtection="1">
      <protection locked="0"/>
    </xf>
    <xf numFmtId="3" fontId="9" fillId="4" borderId="0" xfId="4" applyNumberFormat="1" applyFont="1" applyFill="1" applyAlignment="1" applyProtection="1">
      <alignment horizontal="right" vertical="center"/>
      <protection locked="0"/>
    </xf>
    <xf numFmtId="3" fontId="9" fillId="4" borderId="0" xfId="4" applyNumberFormat="1" applyFont="1" applyFill="1" applyAlignment="1" applyProtection="1">
      <alignment vertical="center"/>
      <protection locked="0"/>
    </xf>
    <xf numFmtId="3" fontId="8" fillId="0" borderId="0" xfId="4" applyNumberFormat="1" applyFont="1"/>
    <xf numFmtId="4" fontId="5" fillId="0" borderId="0" xfId="4" applyNumberFormat="1" applyAlignment="1">
      <alignment horizontal="right" vertical="center"/>
    </xf>
    <xf numFmtId="3" fontId="5" fillId="0" borderId="0" xfId="4" applyNumberFormat="1" applyAlignment="1">
      <alignment horizontal="right"/>
    </xf>
    <xf numFmtId="0" fontId="5" fillId="5" borderId="0" xfId="4" applyFill="1"/>
    <xf numFmtId="3" fontId="5" fillId="5" borderId="0" xfId="4" applyNumberFormat="1" applyFill="1" applyProtection="1">
      <protection locked="0"/>
    </xf>
    <xf numFmtId="3" fontId="5" fillId="4" borderId="0" xfId="4" applyNumberFormat="1" applyFill="1" applyAlignment="1" applyProtection="1">
      <alignment horizontal="right" vertical="center"/>
      <protection locked="0"/>
    </xf>
    <xf numFmtId="3" fontId="5" fillId="4" borderId="0" xfId="4" applyNumberFormat="1" applyFill="1" applyProtection="1">
      <protection locked="0"/>
    </xf>
    <xf numFmtId="3" fontId="5" fillId="7" borderId="0" xfId="4" applyNumberFormat="1" applyFill="1" applyAlignment="1" applyProtection="1">
      <alignment horizontal="right" vertical="center"/>
      <protection locked="0"/>
    </xf>
    <xf numFmtId="3" fontId="5" fillId="7" borderId="0" xfId="4" applyNumberFormat="1" applyFill="1" applyProtection="1">
      <protection locked="0"/>
    </xf>
    <xf numFmtId="0" fontId="12" fillId="3" borderId="8" xfId="4" applyFont="1" applyFill="1" applyBorder="1" applyAlignment="1">
      <alignment horizontal="center" vertical="center" wrapText="1"/>
    </xf>
    <xf numFmtId="0" fontId="10" fillId="0" borderId="0" xfId="4" applyFont="1"/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3" fillId="3" borderId="10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 wrapText="1"/>
    </xf>
    <xf numFmtId="0" fontId="12" fillId="6" borderId="10" xfId="4" applyFont="1" applyFill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center" vertical="center" wrapText="1"/>
    </xf>
    <xf numFmtId="0" fontId="12" fillId="6" borderId="12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2" fillId="0" borderId="0" xfId="1"/>
    <xf numFmtId="0" fontId="11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3" fontId="2" fillId="0" borderId="0" xfId="1" applyNumberFormat="1" applyProtection="1">
      <protection locked="0"/>
    </xf>
    <xf numFmtId="3" fontId="2" fillId="0" borderId="0" xfId="1" applyNumberFormat="1" applyAlignment="1">
      <alignment horizontal="right" vertical="center"/>
    </xf>
    <xf numFmtId="3" fontId="2" fillId="4" borderId="0" xfId="1" applyNumberFormat="1" applyFill="1" applyProtection="1">
      <protection locked="0"/>
    </xf>
    <xf numFmtId="3" fontId="2" fillId="4" borderId="0" xfId="1" applyNumberFormat="1" applyFill="1" applyAlignment="1" applyProtection="1">
      <alignment horizontal="right" vertical="center"/>
      <protection locked="0"/>
    </xf>
    <xf numFmtId="3" fontId="2" fillId="0" borderId="0" xfId="2" applyNumberFormat="1" applyFont="1" applyProtection="1">
      <protection locked="0"/>
    </xf>
    <xf numFmtId="3" fontId="2" fillId="0" borderId="0" xfId="2" applyNumberFormat="1" applyFont="1" applyAlignment="1">
      <alignment horizontal="right" vertical="center"/>
    </xf>
    <xf numFmtId="3" fontId="2" fillId="5" borderId="0" xfId="2" applyNumberFormat="1" applyFont="1" applyFill="1" applyProtection="1">
      <protection locked="0"/>
    </xf>
    <xf numFmtId="3" fontId="2" fillId="5" borderId="0" xfId="2" applyNumberFormat="1" applyFont="1" applyFill="1" applyAlignment="1">
      <alignment horizontal="right" vertical="center"/>
    </xf>
    <xf numFmtId="0" fontId="2" fillId="5" borderId="0" xfId="1" applyFill="1"/>
    <xf numFmtId="3" fontId="2" fillId="4" borderId="0" xfId="2" applyNumberFormat="1" applyFont="1" applyFill="1" applyProtection="1">
      <protection locked="0"/>
    </xf>
    <xf numFmtId="3" fontId="2" fillId="4" borderId="0" xfId="2" applyNumberFormat="1" applyFont="1" applyFill="1" applyAlignment="1" applyProtection="1">
      <alignment horizontal="right" vertical="center"/>
      <protection locked="0"/>
    </xf>
    <xf numFmtId="3" fontId="2" fillId="7" borderId="0" xfId="1" applyNumberFormat="1" applyFill="1" applyProtection="1">
      <protection locked="0"/>
    </xf>
    <xf numFmtId="3" fontId="2" fillId="7" borderId="0" xfId="1" applyNumberFormat="1" applyFill="1" applyAlignment="1" applyProtection="1">
      <alignment horizontal="right" vertical="center"/>
      <protection locked="0"/>
    </xf>
    <xf numFmtId="0" fontId="10" fillId="0" borderId="0" xfId="1" applyFont="1"/>
    <xf numFmtId="3" fontId="2" fillId="5" borderId="0" xfId="1" applyNumberFormat="1" applyFill="1" applyProtection="1">
      <protection locked="0"/>
    </xf>
    <xf numFmtId="0" fontId="12" fillId="6" borderId="10" xfId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center" vertical="center" wrapText="1"/>
    </xf>
    <xf numFmtId="4" fontId="2" fillId="0" borderId="0" xfId="2" applyNumberFormat="1" applyFont="1" applyAlignment="1">
      <alignment horizontal="right" vertical="center"/>
    </xf>
    <xf numFmtId="4" fontId="2" fillId="0" borderId="0" xfId="1" applyNumberFormat="1" applyAlignment="1">
      <alignment horizontal="right" vertical="center"/>
    </xf>
  </cellXfs>
  <cellStyles count="5">
    <cellStyle name="Normal" xfId="0" builtinId="0"/>
    <cellStyle name="Normal 2" xfId="1" xr:uid="{1E3E685B-42E4-4FA4-A028-E8C142648E72}"/>
    <cellStyle name="Normal 2 2" xfId="2" xr:uid="{AB17D970-75F3-4ABE-9D88-8BBFA0494A7D}"/>
    <cellStyle name="Normal 2 3" xfId="4" xr:uid="{F62523F8-2A8E-4B72-84F8-C900C2BF55E0}"/>
    <cellStyle name="Vírgula 2" xfId="3" xr:uid="{2E70A42C-569A-44FC-BCFB-D44464D17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fscorpb\bvmf\Compartilhados\Macros_Departamentais-261\Derivativos\Atualiza&#231;&#227;o%20Site\Volume%20Geral\2024\Volume%20Geral_2024_Com%20F&#243;rmulas.xlsx" TargetMode="External"/><Relationship Id="rId1" Type="http://schemas.openxmlformats.org/officeDocument/2006/relationships/externalLinkPath" Target="Volume%20Geral_2024_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o  em branco"/>
      <sheetName val="Janeiro"/>
      <sheetName val="Fevereiro"/>
      <sheetName val="Março"/>
      <sheetName val="Abril"/>
      <sheetName val="Maio"/>
    </sheetNames>
    <sheetDataSet>
      <sheetData sheetId="0"/>
      <sheetData sheetId="1">
        <row r="4">
          <cell r="G4">
            <v>2637585</v>
          </cell>
        </row>
        <row r="5">
          <cell r="G5">
            <v>1500</v>
          </cell>
        </row>
        <row r="6">
          <cell r="G6">
            <v>5009</v>
          </cell>
        </row>
        <row r="7">
          <cell r="G7">
            <v>24014</v>
          </cell>
        </row>
        <row r="8">
          <cell r="G8">
            <v>2457</v>
          </cell>
        </row>
        <row r="9">
          <cell r="G9">
            <v>0</v>
          </cell>
        </row>
        <row r="10">
          <cell r="G10">
            <v>3829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252</v>
          </cell>
        </row>
        <row r="20">
          <cell r="G20">
            <v>0</v>
          </cell>
        </row>
        <row r="21">
          <cell r="G21">
            <v>260</v>
          </cell>
        </row>
        <row r="22">
          <cell r="G22">
            <v>0</v>
          </cell>
        </row>
        <row r="23">
          <cell r="G23">
            <v>322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61620149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50000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251263</v>
          </cell>
        </row>
        <row r="43">
          <cell r="G43">
            <v>294804</v>
          </cell>
        </row>
        <row r="44">
          <cell r="G44">
            <v>30979926</v>
          </cell>
        </row>
        <row r="45">
          <cell r="G45">
            <v>18591760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113161227</v>
          </cell>
        </row>
        <row r="49">
          <cell r="G49">
            <v>85613960</v>
          </cell>
        </row>
        <row r="50">
          <cell r="G50">
            <v>49233391</v>
          </cell>
        </row>
        <row r="51">
          <cell r="G51">
            <v>0</v>
          </cell>
        </row>
        <row r="52">
          <cell r="G52">
            <v>222267</v>
          </cell>
        </row>
        <row r="53">
          <cell r="G53">
            <v>6449730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1410706</v>
          </cell>
        </row>
        <row r="61">
          <cell r="G61">
            <v>2949</v>
          </cell>
        </row>
        <row r="62">
          <cell r="G62">
            <v>0</v>
          </cell>
        </row>
        <row r="63">
          <cell r="G63">
            <v>71477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5780765</v>
          </cell>
        </row>
        <row r="69">
          <cell r="G69">
            <v>33700</v>
          </cell>
        </row>
        <row r="70">
          <cell r="G70">
            <v>6160</v>
          </cell>
        </row>
        <row r="71">
          <cell r="G71">
            <v>252980</v>
          </cell>
        </row>
        <row r="72">
          <cell r="G72">
            <v>42447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456810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750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220917</v>
          </cell>
        </row>
        <row r="99">
          <cell r="G99">
            <v>0</v>
          </cell>
        </row>
        <row r="100">
          <cell r="G100">
            <v>1570</v>
          </cell>
        </row>
        <row r="101">
          <cell r="G101">
            <v>186</v>
          </cell>
        </row>
        <row r="102">
          <cell r="G102">
            <v>62255</v>
          </cell>
        </row>
        <row r="103">
          <cell r="G103">
            <v>0</v>
          </cell>
        </row>
        <row r="104">
          <cell r="G104">
            <v>34</v>
          </cell>
        </row>
        <row r="105">
          <cell r="G105">
            <v>13876</v>
          </cell>
        </row>
        <row r="106">
          <cell r="G106">
            <v>0</v>
          </cell>
        </row>
        <row r="107">
          <cell r="G107">
            <v>6</v>
          </cell>
        </row>
        <row r="108">
          <cell r="G108">
            <v>13050</v>
          </cell>
        </row>
        <row r="109">
          <cell r="G109">
            <v>0</v>
          </cell>
        </row>
        <row r="110">
          <cell r="G110">
            <v>92</v>
          </cell>
        </row>
        <row r="111">
          <cell r="G111">
            <v>6533</v>
          </cell>
        </row>
        <row r="112">
          <cell r="G112">
            <v>0</v>
          </cell>
        </row>
        <row r="113">
          <cell r="G113">
            <v>4</v>
          </cell>
        </row>
        <row r="114">
          <cell r="G114">
            <v>22686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35</v>
          </cell>
        </row>
        <row r="120">
          <cell r="G120">
            <v>203</v>
          </cell>
        </row>
        <row r="121">
          <cell r="G121">
            <v>0</v>
          </cell>
        </row>
        <row r="122">
          <cell r="G122">
            <v>4</v>
          </cell>
        </row>
        <row r="123">
          <cell r="G123">
            <v>11999</v>
          </cell>
        </row>
        <row r="124">
          <cell r="G124">
            <v>0</v>
          </cell>
        </row>
        <row r="125">
          <cell r="G125">
            <v>2</v>
          </cell>
        </row>
        <row r="126">
          <cell r="G126">
            <v>531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954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30178</v>
          </cell>
        </row>
        <row r="133">
          <cell r="G133">
            <v>0</v>
          </cell>
        </row>
        <row r="134">
          <cell r="G134">
            <v>651</v>
          </cell>
        </row>
        <row r="135">
          <cell r="G135">
            <v>0</v>
          </cell>
        </row>
        <row r="136">
          <cell r="G136">
            <v>243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56042</v>
          </cell>
        </row>
        <row r="143">
          <cell r="G143">
            <v>45137</v>
          </cell>
        </row>
        <row r="144">
          <cell r="G144">
            <v>0</v>
          </cell>
        </row>
        <row r="145">
          <cell r="G145">
            <v>7237</v>
          </cell>
        </row>
        <row r="146">
          <cell r="G146">
            <v>1171</v>
          </cell>
        </row>
        <row r="147">
          <cell r="G147">
            <v>9564</v>
          </cell>
        </row>
        <row r="148">
          <cell r="G148">
            <v>56</v>
          </cell>
        </row>
        <row r="149">
          <cell r="G149">
            <v>17217</v>
          </cell>
        </row>
        <row r="150">
          <cell r="G150">
            <v>12</v>
          </cell>
        </row>
        <row r="151">
          <cell r="G151">
            <v>120</v>
          </cell>
        </row>
        <row r="152">
          <cell r="G152">
            <v>0</v>
          </cell>
        </row>
        <row r="153">
          <cell r="G153">
            <v>100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361669</v>
          </cell>
        </row>
        <row r="158">
          <cell r="G158">
            <v>0</v>
          </cell>
        </row>
        <row r="159">
          <cell r="G159">
            <v>35109</v>
          </cell>
        </row>
        <row r="160">
          <cell r="G160">
            <v>5138</v>
          </cell>
        </row>
        <row r="161">
          <cell r="G161">
            <v>24030</v>
          </cell>
        </row>
        <row r="162">
          <cell r="G162">
            <v>1728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17939</v>
          </cell>
        </row>
        <row r="167">
          <cell r="G167">
            <v>2207</v>
          </cell>
        </row>
        <row r="168">
          <cell r="G168">
            <v>50</v>
          </cell>
        </row>
        <row r="169">
          <cell r="G169">
            <v>5831</v>
          </cell>
        </row>
        <row r="170">
          <cell r="G170">
            <v>118</v>
          </cell>
        </row>
        <row r="171">
          <cell r="G171">
            <v>160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6195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4440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1835500</v>
          </cell>
        </row>
        <row r="192">
          <cell r="G192">
            <v>8511500</v>
          </cell>
        </row>
        <row r="193">
          <cell r="G193">
            <v>0</v>
          </cell>
        </row>
        <row r="194">
          <cell r="G194">
            <v>3053700</v>
          </cell>
        </row>
        <row r="195">
          <cell r="G195">
            <v>8015300</v>
          </cell>
        </row>
        <row r="196">
          <cell r="G196">
            <v>1219400</v>
          </cell>
        </row>
        <row r="197">
          <cell r="G197">
            <v>0</v>
          </cell>
        </row>
        <row r="198">
          <cell r="G198">
            <v>5302600</v>
          </cell>
        </row>
        <row r="199">
          <cell r="G199">
            <v>0</v>
          </cell>
        </row>
        <row r="200">
          <cell r="G200">
            <v>3511200</v>
          </cell>
        </row>
        <row r="201">
          <cell r="G201">
            <v>0</v>
          </cell>
        </row>
        <row r="202">
          <cell r="G202">
            <v>6107000</v>
          </cell>
        </row>
        <row r="203">
          <cell r="G203">
            <v>3105900</v>
          </cell>
        </row>
        <row r="204">
          <cell r="G204">
            <v>5003200</v>
          </cell>
        </row>
        <row r="205">
          <cell r="G205">
            <v>2140500</v>
          </cell>
        </row>
        <row r="206">
          <cell r="G206">
            <v>0</v>
          </cell>
        </row>
        <row r="207">
          <cell r="G207">
            <v>793805</v>
          </cell>
        </row>
        <row r="208">
          <cell r="G208">
            <v>7923400</v>
          </cell>
        </row>
        <row r="209">
          <cell r="G209">
            <v>3094800</v>
          </cell>
        </row>
        <row r="210">
          <cell r="G210">
            <v>7374000</v>
          </cell>
        </row>
        <row r="211">
          <cell r="G211">
            <v>16062400</v>
          </cell>
        </row>
        <row r="212">
          <cell r="G212">
            <v>5044600</v>
          </cell>
        </row>
        <row r="213">
          <cell r="G213">
            <v>965800</v>
          </cell>
        </row>
        <row r="214">
          <cell r="G214">
            <v>0</v>
          </cell>
        </row>
        <row r="215">
          <cell r="G215">
            <v>66000</v>
          </cell>
        </row>
        <row r="216">
          <cell r="G216">
            <v>0</v>
          </cell>
        </row>
        <row r="217">
          <cell r="G217">
            <v>20074000</v>
          </cell>
        </row>
        <row r="218">
          <cell r="G218">
            <v>0</v>
          </cell>
        </row>
        <row r="219">
          <cell r="G219">
            <v>1687200</v>
          </cell>
        </row>
        <row r="220">
          <cell r="G220">
            <v>0</v>
          </cell>
        </row>
        <row r="221">
          <cell r="G221">
            <v>5765700</v>
          </cell>
        </row>
        <row r="222">
          <cell r="G222">
            <v>2039000</v>
          </cell>
        </row>
        <row r="223">
          <cell r="G223">
            <v>4425700</v>
          </cell>
        </row>
        <row r="224">
          <cell r="G224">
            <v>0</v>
          </cell>
        </row>
        <row r="225">
          <cell r="G225">
            <v>21406500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1047400</v>
          </cell>
        </row>
        <row r="272">
          <cell r="G272">
            <v>4434</v>
          </cell>
        </row>
        <row r="273">
          <cell r="G273">
            <v>5858</v>
          </cell>
        </row>
        <row r="274">
          <cell r="G274">
            <v>341007029</v>
          </cell>
        </row>
        <row r="275">
          <cell r="G275">
            <v>2</v>
          </cell>
        </row>
        <row r="276">
          <cell r="G276">
            <v>57021643</v>
          </cell>
        </row>
        <row r="277">
          <cell r="G277">
            <v>980</v>
          </cell>
        </row>
        <row r="278">
          <cell r="G278">
            <v>57</v>
          </cell>
        </row>
        <row r="279">
          <cell r="G279">
            <v>653</v>
          </cell>
        </row>
        <row r="280">
          <cell r="G280">
            <v>30</v>
          </cell>
        </row>
        <row r="281">
          <cell r="G281">
            <v>213136</v>
          </cell>
        </row>
        <row r="282">
          <cell r="G282">
            <v>393380</v>
          </cell>
        </row>
        <row r="283">
          <cell r="G283">
            <v>2</v>
          </cell>
        </row>
        <row r="284">
          <cell r="G284">
            <v>0</v>
          </cell>
        </row>
      </sheetData>
      <sheetData sheetId="2">
        <row r="4">
          <cell r="G4">
            <v>4283270</v>
          </cell>
        </row>
        <row r="5">
          <cell r="G5">
            <v>632260</v>
          </cell>
        </row>
        <row r="6">
          <cell r="G6">
            <v>5976</v>
          </cell>
        </row>
        <row r="7">
          <cell r="G7">
            <v>44830</v>
          </cell>
        </row>
        <row r="8">
          <cell r="G8">
            <v>4638</v>
          </cell>
        </row>
        <row r="9">
          <cell r="G9">
            <v>1</v>
          </cell>
        </row>
        <row r="10">
          <cell r="G10">
            <v>7880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729</v>
          </cell>
        </row>
        <row r="20">
          <cell r="G20">
            <v>0</v>
          </cell>
        </row>
        <row r="21">
          <cell r="G21">
            <v>764</v>
          </cell>
        </row>
        <row r="22">
          <cell r="G22">
            <v>0</v>
          </cell>
        </row>
        <row r="23">
          <cell r="G23">
            <v>624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110871583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70000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663246</v>
          </cell>
        </row>
        <row r="43">
          <cell r="G43">
            <v>299985</v>
          </cell>
        </row>
        <row r="44">
          <cell r="G44">
            <v>74818788</v>
          </cell>
        </row>
        <row r="45">
          <cell r="G45">
            <v>18596760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228684007</v>
          </cell>
        </row>
        <row r="49">
          <cell r="G49">
            <v>224441841</v>
          </cell>
        </row>
        <row r="50">
          <cell r="G50">
            <v>98466782</v>
          </cell>
        </row>
        <row r="51">
          <cell r="G51">
            <v>0</v>
          </cell>
        </row>
        <row r="52">
          <cell r="G52">
            <v>489302</v>
          </cell>
        </row>
        <row r="53">
          <cell r="G53">
            <v>12899460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2572318</v>
          </cell>
        </row>
        <row r="61">
          <cell r="G61">
            <v>2959</v>
          </cell>
        </row>
        <row r="62">
          <cell r="G62">
            <v>0</v>
          </cell>
        </row>
        <row r="63">
          <cell r="G63">
            <v>103233</v>
          </cell>
        </row>
        <row r="64">
          <cell r="G64">
            <v>19318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10595695</v>
          </cell>
        </row>
        <row r="69">
          <cell r="G69">
            <v>99440</v>
          </cell>
        </row>
        <row r="70">
          <cell r="G70">
            <v>8230</v>
          </cell>
        </row>
        <row r="71">
          <cell r="G71">
            <v>405885</v>
          </cell>
        </row>
        <row r="72">
          <cell r="G72">
            <v>44822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913620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1500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384042</v>
          </cell>
        </row>
        <row r="99">
          <cell r="G99">
            <v>0</v>
          </cell>
        </row>
        <row r="100">
          <cell r="G100">
            <v>3440</v>
          </cell>
        </row>
        <row r="101">
          <cell r="G101">
            <v>279</v>
          </cell>
        </row>
        <row r="102">
          <cell r="G102">
            <v>177776</v>
          </cell>
        </row>
        <row r="103">
          <cell r="G103">
            <v>0</v>
          </cell>
        </row>
        <row r="104">
          <cell r="G104">
            <v>60</v>
          </cell>
        </row>
        <row r="105">
          <cell r="G105">
            <v>31381</v>
          </cell>
        </row>
        <row r="106">
          <cell r="G106">
            <v>0</v>
          </cell>
        </row>
        <row r="107">
          <cell r="G107">
            <v>12</v>
          </cell>
        </row>
        <row r="108">
          <cell r="G108">
            <v>35604</v>
          </cell>
        </row>
        <row r="109">
          <cell r="G109">
            <v>0</v>
          </cell>
        </row>
        <row r="110">
          <cell r="G110">
            <v>182</v>
          </cell>
        </row>
        <row r="111">
          <cell r="G111">
            <v>12969</v>
          </cell>
        </row>
        <row r="112">
          <cell r="G112">
            <v>0</v>
          </cell>
        </row>
        <row r="113">
          <cell r="G113">
            <v>8</v>
          </cell>
        </row>
        <row r="114">
          <cell r="G114">
            <v>42198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105</v>
          </cell>
        </row>
        <row r="120">
          <cell r="G120">
            <v>445</v>
          </cell>
        </row>
        <row r="121">
          <cell r="G121">
            <v>0</v>
          </cell>
        </row>
        <row r="122">
          <cell r="G122">
            <v>8</v>
          </cell>
        </row>
        <row r="123">
          <cell r="G123">
            <v>25131</v>
          </cell>
        </row>
        <row r="124">
          <cell r="G124">
            <v>0</v>
          </cell>
        </row>
        <row r="125">
          <cell r="G125">
            <v>4</v>
          </cell>
        </row>
        <row r="126">
          <cell r="G126">
            <v>13288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3710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47588</v>
          </cell>
        </row>
        <row r="133">
          <cell r="G133">
            <v>0</v>
          </cell>
        </row>
        <row r="134">
          <cell r="G134">
            <v>3041</v>
          </cell>
        </row>
        <row r="135">
          <cell r="G135">
            <v>0</v>
          </cell>
        </row>
        <row r="136">
          <cell r="G136">
            <v>2547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107381</v>
          </cell>
        </row>
        <row r="143">
          <cell r="G143">
            <v>84468</v>
          </cell>
        </row>
        <row r="144">
          <cell r="G144">
            <v>0</v>
          </cell>
        </row>
        <row r="145">
          <cell r="G145">
            <v>14112</v>
          </cell>
        </row>
        <row r="146">
          <cell r="G146">
            <v>1171</v>
          </cell>
        </row>
        <row r="147">
          <cell r="G147">
            <v>19700</v>
          </cell>
        </row>
        <row r="148">
          <cell r="G148">
            <v>1155</v>
          </cell>
        </row>
        <row r="149">
          <cell r="G149">
            <v>31677</v>
          </cell>
        </row>
        <row r="150">
          <cell r="G150">
            <v>264</v>
          </cell>
        </row>
        <row r="151">
          <cell r="G151">
            <v>170</v>
          </cell>
        </row>
        <row r="152">
          <cell r="G152">
            <v>0</v>
          </cell>
        </row>
        <row r="153">
          <cell r="G153">
            <v>201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661248</v>
          </cell>
        </row>
        <row r="158">
          <cell r="G158">
            <v>26</v>
          </cell>
        </row>
        <row r="159">
          <cell r="G159">
            <v>55347</v>
          </cell>
        </row>
        <row r="160">
          <cell r="G160">
            <v>5138</v>
          </cell>
        </row>
        <row r="161">
          <cell r="G161">
            <v>69647</v>
          </cell>
        </row>
        <row r="162">
          <cell r="G162">
            <v>3887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34211</v>
          </cell>
        </row>
        <row r="167">
          <cell r="G167">
            <v>5477</v>
          </cell>
        </row>
        <row r="168">
          <cell r="G168">
            <v>100</v>
          </cell>
        </row>
        <row r="169">
          <cell r="G169">
            <v>10400</v>
          </cell>
        </row>
        <row r="170">
          <cell r="G170">
            <v>1614</v>
          </cell>
        </row>
        <row r="171">
          <cell r="G171">
            <v>314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9584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6235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3149200</v>
          </cell>
        </row>
        <row r="192">
          <cell r="G192">
            <v>13145200</v>
          </cell>
        </row>
        <row r="193">
          <cell r="G193">
            <v>0</v>
          </cell>
        </row>
        <row r="194">
          <cell r="G194">
            <v>6836900</v>
          </cell>
        </row>
        <row r="195">
          <cell r="G195">
            <v>12444800</v>
          </cell>
        </row>
        <row r="196">
          <cell r="G196">
            <v>3485300</v>
          </cell>
        </row>
        <row r="197">
          <cell r="G197">
            <v>0</v>
          </cell>
        </row>
        <row r="198">
          <cell r="G198">
            <v>7877600</v>
          </cell>
        </row>
        <row r="199">
          <cell r="G199">
            <v>0</v>
          </cell>
        </row>
        <row r="200">
          <cell r="G200">
            <v>6814200</v>
          </cell>
        </row>
        <row r="201">
          <cell r="G201">
            <v>0</v>
          </cell>
        </row>
        <row r="202">
          <cell r="G202">
            <v>9916000</v>
          </cell>
        </row>
        <row r="203">
          <cell r="G203">
            <v>5101900</v>
          </cell>
        </row>
        <row r="204">
          <cell r="G204">
            <v>7352700</v>
          </cell>
        </row>
        <row r="205">
          <cell r="G205">
            <v>3476000</v>
          </cell>
        </row>
        <row r="206">
          <cell r="G206">
            <v>0</v>
          </cell>
        </row>
        <row r="207">
          <cell r="G207">
            <v>2026705</v>
          </cell>
        </row>
        <row r="208">
          <cell r="G208">
            <v>12381600</v>
          </cell>
        </row>
        <row r="209">
          <cell r="G209">
            <v>5153200</v>
          </cell>
        </row>
        <row r="210">
          <cell r="G210">
            <v>12598600</v>
          </cell>
        </row>
        <row r="211">
          <cell r="G211">
            <v>27198700</v>
          </cell>
        </row>
        <row r="212">
          <cell r="G212">
            <v>7925700</v>
          </cell>
        </row>
        <row r="213">
          <cell r="G213">
            <v>2936000</v>
          </cell>
        </row>
        <row r="214">
          <cell r="G214">
            <v>0</v>
          </cell>
        </row>
        <row r="215">
          <cell r="G215">
            <v>672700</v>
          </cell>
        </row>
        <row r="216">
          <cell r="G216">
            <v>0</v>
          </cell>
        </row>
        <row r="217">
          <cell r="G217">
            <v>36530400</v>
          </cell>
        </row>
        <row r="218">
          <cell r="G218">
            <v>0</v>
          </cell>
        </row>
        <row r="219">
          <cell r="G219">
            <v>3470700</v>
          </cell>
        </row>
        <row r="220">
          <cell r="G220">
            <v>0</v>
          </cell>
        </row>
        <row r="221">
          <cell r="G221">
            <v>9384000</v>
          </cell>
        </row>
        <row r="222">
          <cell r="G222">
            <v>3489600</v>
          </cell>
        </row>
        <row r="223">
          <cell r="G223">
            <v>7663300</v>
          </cell>
        </row>
        <row r="224">
          <cell r="G224">
            <v>0</v>
          </cell>
        </row>
        <row r="225">
          <cell r="G225">
            <v>37995500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2244400</v>
          </cell>
        </row>
        <row r="272">
          <cell r="G272">
            <v>9204</v>
          </cell>
        </row>
        <row r="273">
          <cell r="G273">
            <v>11842</v>
          </cell>
        </row>
        <row r="274">
          <cell r="G274">
            <v>626217537</v>
          </cell>
        </row>
        <row r="275">
          <cell r="G275">
            <v>1286714</v>
          </cell>
        </row>
        <row r="276">
          <cell r="G276">
            <v>100510278</v>
          </cell>
        </row>
        <row r="277">
          <cell r="G277">
            <v>1030</v>
          </cell>
        </row>
        <row r="278">
          <cell r="G278">
            <v>568</v>
          </cell>
        </row>
        <row r="279">
          <cell r="G279">
            <v>1239</v>
          </cell>
        </row>
        <row r="280">
          <cell r="G280">
            <v>30</v>
          </cell>
        </row>
        <row r="281">
          <cell r="G281">
            <v>799306</v>
          </cell>
        </row>
        <row r="282">
          <cell r="G282">
            <v>817571</v>
          </cell>
        </row>
        <row r="283">
          <cell r="G283">
            <v>122</v>
          </cell>
        </row>
        <row r="284">
          <cell r="G284">
            <v>0</v>
          </cell>
        </row>
      </sheetData>
      <sheetData sheetId="3">
        <row r="4">
          <cell r="G4">
            <v>6011025</v>
          </cell>
        </row>
        <row r="5">
          <cell r="G5">
            <v>645090</v>
          </cell>
        </row>
        <row r="6">
          <cell r="G6">
            <v>12762</v>
          </cell>
        </row>
        <row r="7">
          <cell r="G7">
            <v>72843</v>
          </cell>
        </row>
        <row r="8">
          <cell r="G8">
            <v>6493</v>
          </cell>
        </row>
        <row r="9">
          <cell r="G9">
            <v>212</v>
          </cell>
        </row>
        <row r="10">
          <cell r="G10">
            <v>12160</v>
          </cell>
        </row>
        <row r="11">
          <cell r="G11">
            <v>0</v>
          </cell>
        </row>
        <row r="12">
          <cell r="G12">
            <v>14038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4561</v>
          </cell>
        </row>
        <row r="20">
          <cell r="G20">
            <v>0</v>
          </cell>
        </row>
        <row r="21">
          <cell r="G21">
            <v>2628</v>
          </cell>
        </row>
        <row r="22">
          <cell r="G22">
            <v>30</v>
          </cell>
        </row>
        <row r="23">
          <cell r="G23">
            <v>1098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181179912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74380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1234063</v>
          </cell>
        </row>
        <row r="43">
          <cell r="G43">
            <v>310123</v>
          </cell>
        </row>
        <row r="44">
          <cell r="G44">
            <v>119053727</v>
          </cell>
        </row>
        <row r="45">
          <cell r="G45">
            <v>18615510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258725712</v>
          </cell>
        </row>
        <row r="49">
          <cell r="G49">
            <v>230847069</v>
          </cell>
        </row>
        <row r="50">
          <cell r="G50">
            <v>147700173</v>
          </cell>
        </row>
        <row r="51">
          <cell r="G51">
            <v>0</v>
          </cell>
        </row>
        <row r="52">
          <cell r="G52">
            <v>703483</v>
          </cell>
        </row>
        <row r="53">
          <cell r="G53">
            <v>17677520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4195551</v>
          </cell>
        </row>
        <row r="61">
          <cell r="G61">
            <v>28460</v>
          </cell>
        </row>
        <row r="62">
          <cell r="G62">
            <v>0</v>
          </cell>
        </row>
        <row r="63">
          <cell r="G63">
            <v>174729</v>
          </cell>
        </row>
        <row r="64">
          <cell r="G64">
            <v>27331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16005420</v>
          </cell>
        </row>
        <row r="69">
          <cell r="G69">
            <v>148695</v>
          </cell>
        </row>
        <row r="70">
          <cell r="G70">
            <v>14560</v>
          </cell>
        </row>
        <row r="71">
          <cell r="G71">
            <v>662565</v>
          </cell>
        </row>
        <row r="72">
          <cell r="G72">
            <v>47372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1370430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2250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553992</v>
          </cell>
        </row>
        <row r="99">
          <cell r="G99">
            <v>0</v>
          </cell>
        </row>
        <row r="100">
          <cell r="G100">
            <v>4630</v>
          </cell>
        </row>
        <row r="101">
          <cell r="G101">
            <v>287</v>
          </cell>
        </row>
        <row r="102">
          <cell r="G102">
            <v>272283</v>
          </cell>
        </row>
        <row r="103">
          <cell r="G103">
            <v>0</v>
          </cell>
        </row>
        <row r="104">
          <cell r="G104">
            <v>80</v>
          </cell>
        </row>
        <row r="105">
          <cell r="G105">
            <v>48690</v>
          </cell>
        </row>
        <row r="106">
          <cell r="G106">
            <v>0</v>
          </cell>
        </row>
        <row r="107">
          <cell r="G107">
            <v>18</v>
          </cell>
        </row>
        <row r="108">
          <cell r="G108">
            <v>57626</v>
          </cell>
        </row>
        <row r="109">
          <cell r="G109">
            <v>0</v>
          </cell>
        </row>
        <row r="110">
          <cell r="G110">
            <v>232</v>
          </cell>
        </row>
        <row r="111">
          <cell r="G111">
            <v>22422</v>
          </cell>
        </row>
        <row r="112">
          <cell r="G112">
            <v>0</v>
          </cell>
        </row>
        <row r="113">
          <cell r="G113">
            <v>12</v>
          </cell>
        </row>
        <row r="114">
          <cell r="G114">
            <v>67715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260</v>
          </cell>
        </row>
        <row r="120">
          <cell r="G120">
            <v>1226</v>
          </cell>
        </row>
        <row r="121">
          <cell r="G121">
            <v>0</v>
          </cell>
        </row>
        <row r="122">
          <cell r="G122">
            <v>12</v>
          </cell>
        </row>
        <row r="123">
          <cell r="G123">
            <v>42286</v>
          </cell>
        </row>
        <row r="124">
          <cell r="G124">
            <v>0</v>
          </cell>
        </row>
        <row r="125">
          <cell r="G125">
            <v>6</v>
          </cell>
        </row>
        <row r="126">
          <cell r="G126">
            <v>22381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7555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88034</v>
          </cell>
        </row>
        <row r="133">
          <cell r="G133">
            <v>0</v>
          </cell>
        </row>
        <row r="134">
          <cell r="G134">
            <v>5968</v>
          </cell>
        </row>
        <row r="135">
          <cell r="G135">
            <v>0</v>
          </cell>
        </row>
        <row r="136">
          <cell r="G136">
            <v>4701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142211</v>
          </cell>
        </row>
        <row r="143">
          <cell r="G143">
            <v>146352</v>
          </cell>
        </row>
        <row r="144">
          <cell r="G144">
            <v>0</v>
          </cell>
        </row>
        <row r="145">
          <cell r="G145">
            <v>27976</v>
          </cell>
        </row>
        <row r="146">
          <cell r="G146">
            <v>1202</v>
          </cell>
        </row>
        <row r="147">
          <cell r="G147">
            <v>30393</v>
          </cell>
        </row>
        <row r="148">
          <cell r="G148">
            <v>1782</v>
          </cell>
        </row>
        <row r="149">
          <cell r="G149">
            <v>43598</v>
          </cell>
        </row>
        <row r="150">
          <cell r="G150">
            <v>264</v>
          </cell>
        </row>
        <row r="151">
          <cell r="G151">
            <v>177</v>
          </cell>
        </row>
        <row r="152">
          <cell r="G152">
            <v>0</v>
          </cell>
        </row>
        <row r="153">
          <cell r="G153">
            <v>242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1002834</v>
          </cell>
        </row>
        <row r="158">
          <cell r="G158">
            <v>1388</v>
          </cell>
        </row>
        <row r="159">
          <cell r="G159">
            <v>110661</v>
          </cell>
        </row>
        <row r="160">
          <cell r="G160">
            <v>6388</v>
          </cell>
        </row>
        <row r="161">
          <cell r="G161">
            <v>103010</v>
          </cell>
        </row>
        <row r="162">
          <cell r="G162">
            <v>8904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47549</v>
          </cell>
        </row>
        <row r="167">
          <cell r="G167">
            <v>9792</v>
          </cell>
        </row>
        <row r="168">
          <cell r="G168">
            <v>100</v>
          </cell>
        </row>
        <row r="169">
          <cell r="G169">
            <v>11899</v>
          </cell>
        </row>
        <row r="170">
          <cell r="G170">
            <v>1614</v>
          </cell>
        </row>
        <row r="171">
          <cell r="G171">
            <v>362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14863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9018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4654300</v>
          </cell>
        </row>
        <row r="192">
          <cell r="G192">
            <v>16746600</v>
          </cell>
        </row>
        <row r="193">
          <cell r="G193">
            <v>0</v>
          </cell>
        </row>
        <row r="194">
          <cell r="G194">
            <v>10274400</v>
          </cell>
        </row>
        <row r="195">
          <cell r="G195">
            <v>14095400</v>
          </cell>
        </row>
        <row r="196">
          <cell r="G196">
            <v>4764000</v>
          </cell>
        </row>
        <row r="197">
          <cell r="G197">
            <v>0</v>
          </cell>
        </row>
        <row r="198">
          <cell r="G198">
            <v>9747400</v>
          </cell>
        </row>
        <row r="199">
          <cell r="G199">
            <v>0</v>
          </cell>
        </row>
        <row r="200">
          <cell r="G200">
            <v>14028700</v>
          </cell>
        </row>
        <row r="201">
          <cell r="G201">
            <v>0</v>
          </cell>
        </row>
        <row r="202">
          <cell r="G202">
            <v>11097500</v>
          </cell>
        </row>
        <row r="203">
          <cell r="G203">
            <v>6934000</v>
          </cell>
        </row>
        <row r="204">
          <cell r="G204">
            <v>10497400</v>
          </cell>
        </row>
        <row r="205">
          <cell r="G205">
            <v>4942100</v>
          </cell>
        </row>
        <row r="206">
          <cell r="G206">
            <v>0</v>
          </cell>
        </row>
        <row r="207">
          <cell r="G207">
            <v>2782105</v>
          </cell>
        </row>
        <row r="208">
          <cell r="G208">
            <v>15889600</v>
          </cell>
        </row>
        <row r="209">
          <cell r="G209">
            <v>7895700</v>
          </cell>
        </row>
        <row r="210">
          <cell r="G210">
            <v>19739300</v>
          </cell>
        </row>
        <row r="211">
          <cell r="G211">
            <v>48156600</v>
          </cell>
        </row>
        <row r="212">
          <cell r="G212">
            <v>9935100</v>
          </cell>
        </row>
        <row r="213">
          <cell r="G213">
            <v>4170700</v>
          </cell>
        </row>
        <row r="214">
          <cell r="G214">
            <v>0</v>
          </cell>
        </row>
        <row r="215">
          <cell r="G215">
            <v>3158100</v>
          </cell>
        </row>
        <row r="216">
          <cell r="G216">
            <v>0</v>
          </cell>
        </row>
        <row r="217">
          <cell r="G217">
            <v>53604500</v>
          </cell>
        </row>
        <row r="218">
          <cell r="G218">
            <v>0</v>
          </cell>
        </row>
        <row r="219">
          <cell r="G219">
            <v>5079500</v>
          </cell>
        </row>
        <row r="220">
          <cell r="G220">
            <v>0</v>
          </cell>
        </row>
        <row r="221">
          <cell r="G221">
            <v>16063800</v>
          </cell>
        </row>
        <row r="222">
          <cell r="G222">
            <v>4708500</v>
          </cell>
        </row>
        <row r="223">
          <cell r="G223">
            <v>9788400</v>
          </cell>
        </row>
        <row r="224">
          <cell r="G224">
            <v>0</v>
          </cell>
        </row>
        <row r="225">
          <cell r="G225">
            <v>55008100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3116800</v>
          </cell>
        </row>
        <row r="272">
          <cell r="G272">
            <v>12243</v>
          </cell>
        </row>
        <row r="273">
          <cell r="G273">
            <v>16877</v>
          </cell>
        </row>
        <row r="274">
          <cell r="G274">
            <v>929051960</v>
          </cell>
        </row>
        <row r="275">
          <cell r="G275">
            <v>1286714</v>
          </cell>
        </row>
        <row r="276">
          <cell r="G276">
            <v>145207940</v>
          </cell>
        </row>
        <row r="277">
          <cell r="G277">
            <v>1597</v>
          </cell>
        </row>
        <row r="278">
          <cell r="G278">
            <v>568</v>
          </cell>
        </row>
        <row r="279">
          <cell r="G279">
            <v>1981</v>
          </cell>
        </row>
        <row r="280">
          <cell r="G280">
            <v>30</v>
          </cell>
        </row>
        <row r="281">
          <cell r="G281">
            <v>1390570</v>
          </cell>
        </row>
        <row r="282">
          <cell r="G282">
            <v>1339569</v>
          </cell>
        </row>
        <row r="283">
          <cell r="G283">
            <v>12122</v>
          </cell>
        </row>
        <row r="284">
          <cell r="G284">
            <v>0</v>
          </cell>
        </row>
      </sheetData>
      <sheetData sheetId="4">
        <row r="4">
          <cell r="G4">
            <v>8352730</v>
          </cell>
        </row>
        <row r="5">
          <cell r="G5">
            <v>1376450</v>
          </cell>
        </row>
        <row r="6">
          <cell r="G6">
            <v>12958</v>
          </cell>
        </row>
        <row r="7">
          <cell r="G7">
            <v>110150</v>
          </cell>
        </row>
        <row r="8">
          <cell r="G8">
            <v>7106</v>
          </cell>
        </row>
        <row r="9">
          <cell r="G9">
            <v>217</v>
          </cell>
        </row>
        <row r="10">
          <cell r="G10">
            <v>12994</v>
          </cell>
        </row>
        <row r="11">
          <cell r="G11">
            <v>40</v>
          </cell>
        </row>
        <row r="12">
          <cell r="G12">
            <v>14038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6584</v>
          </cell>
        </row>
        <row r="20">
          <cell r="G20">
            <v>0</v>
          </cell>
        </row>
        <row r="21">
          <cell r="G21">
            <v>3229</v>
          </cell>
        </row>
        <row r="22">
          <cell r="G22">
            <v>30</v>
          </cell>
        </row>
        <row r="23">
          <cell r="G23">
            <v>1409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304313499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174380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2793236</v>
          </cell>
        </row>
        <row r="43">
          <cell r="G43">
            <v>318922</v>
          </cell>
        </row>
        <row r="44">
          <cell r="G44">
            <v>169201410</v>
          </cell>
        </row>
        <row r="45">
          <cell r="G45">
            <v>22952100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265637793</v>
          </cell>
        </row>
        <row r="49">
          <cell r="G49">
            <v>314558986</v>
          </cell>
        </row>
        <row r="50">
          <cell r="G50">
            <v>196933564</v>
          </cell>
        </row>
        <row r="51">
          <cell r="G51">
            <v>0</v>
          </cell>
        </row>
        <row r="52">
          <cell r="G52">
            <v>915215</v>
          </cell>
        </row>
        <row r="53">
          <cell r="G53">
            <v>22823080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40000</v>
          </cell>
        </row>
        <row r="59">
          <cell r="G59">
            <v>0</v>
          </cell>
        </row>
        <row r="60">
          <cell r="G60">
            <v>5638804</v>
          </cell>
        </row>
        <row r="61">
          <cell r="G61">
            <v>50059</v>
          </cell>
        </row>
        <row r="62">
          <cell r="G62">
            <v>0</v>
          </cell>
        </row>
        <row r="63">
          <cell r="G63">
            <v>354032</v>
          </cell>
        </row>
        <row r="64">
          <cell r="G64">
            <v>27331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23580370</v>
          </cell>
        </row>
        <row r="69">
          <cell r="G69">
            <v>274910</v>
          </cell>
        </row>
        <row r="70">
          <cell r="G70">
            <v>16850</v>
          </cell>
        </row>
        <row r="71">
          <cell r="G71">
            <v>847445</v>
          </cell>
        </row>
        <row r="72">
          <cell r="G72">
            <v>58147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2523580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3000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756711</v>
          </cell>
        </row>
        <row r="99">
          <cell r="G99">
            <v>0</v>
          </cell>
        </row>
        <row r="100">
          <cell r="G100">
            <v>5815</v>
          </cell>
        </row>
        <row r="101">
          <cell r="G101">
            <v>295</v>
          </cell>
        </row>
        <row r="102">
          <cell r="G102">
            <v>315595</v>
          </cell>
        </row>
        <row r="103">
          <cell r="G103">
            <v>0</v>
          </cell>
        </row>
        <row r="104">
          <cell r="G104">
            <v>98</v>
          </cell>
        </row>
        <row r="105">
          <cell r="G105">
            <v>60235</v>
          </cell>
        </row>
        <row r="106">
          <cell r="G106">
            <v>0</v>
          </cell>
        </row>
        <row r="107">
          <cell r="G107">
            <v>23</v>
          </cell>
        </row>
        <row r="108">
          <cell r="G108">
            <v>75250</v>
          </cell>
        </row>
        <row r="109">
          <cell r="G109">
            <v>0</v>
          </cell>
        </row>
        <row r="110">
          <cell r="G110">
            <v>245</v>
          </cell>
        </row>
        <row r="111">
          <cell r="G111">
            <v>30089</v>
          </cell>
        </row>
        <row r="112">
          <cell r="G112">
            <v>0</v>
          </cell>
        </row>
        <row r="113">
          <cell r="G113">
            <v>16</v>
          </cell>
        </row>
        <row r="114">
          <cell r="G114">
            <v>100300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380</v>
          </cell>
        </row>
        <row r="120">
          <cell r="G120">
            <v>3473</v>
          </cell>
        </row>
        <row r="121">
          <cell r="G121">
            <v>0</v>
          </cell>
        </row>
        <row r="122">
          <cell r="G122">
            <v>16</v>
          </cell>
        </row>
        <row r="123">
          <cell r="G123">
            <v>49521</v>
          </cell>
        </row>
        <row r="124">
          <cell r="G124">
            <v>0</v>
          </cell>
        </row>
        <row r="125">
          <cell r="G125">
            <v>8</v>
          </cell>
        </row>
        <row r="126">
          <cell r="G126">
            <v>27639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9755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123997</v>
          </cell>
        </row>
        <row r="133">
          <cell r="G133">
            <v>0</v>
          </cell>
        </row>
        <row r="134">
          <cell r="G134">
            <v>10515</v>
          </cell>
        </row>
        <row r="135">
          <cell r="G135">
            <v>0</v>
          </cell>
        </row>
        <row r="136">
          <cell r="G136">
            <v>8466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192850</v>
          </cell>
        </row>
        <row r="143">
          <cell r="G143">
            <v>192354</v>
          </cell>
        </row>
        <row r="144">
          <cell r="G144">
            <v>0</v>
          </cell>
        </row>
        <row r="145">
          <cell r="G145">
            <v>43661</v>
          </cell>
        </row>
        <row r="146">
          <cell r="G146">
            <v>1644</v>
          </cell>
        </row>
        <row r="147">
          <cell r="G147">
            <v>42999</v>
          </cell>
        </row>
        <row r="148">
          <cell r="G148">
            <v>2606</v>
          </cell>
        </row>
        <row r="149">
          <cell r="G149">
            <v>66854</v>
          </cell>
        </row>
        <row r="150">
          <cell r="G150">
            <v>266</v>
          </cell>
        </row>
        <row r="151">
          <cell r="G151">
            <v>270</v>
          </cell>
        </row>
        <row r="152">
          <cell r="G152">
            <v>0</v>
          </cell>
        </row>
        <row r="153">
          <cell r="G153">
            <v>427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1340163</v>
          </cell>
        </row>
        <row r="158">
          <cell r="G158">
            <v>7230</v>
          </cell>
        </row>
        <row r="159">
          <cell r="G159">
            <v>151336</v>
          </cell>
        </row>
        <row r="160">
          <cell r="G160">
            <v>6388</v>
          </cell>
        </row>
        <row r="161">
          <cell r="G161">
            <v>147470</v>
          </cell>
        </row>
        <row r="162">
          <cell r="G162">
            <v>11645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59661</v>
          </cell>
        </row>
        <row r="167">
          <cell r="G167">
            <v>10668</v>
          </cell>
        </row>
        <row r="168">
          <cell r="G168">
            <v>100</v>
          </cell>
        </row>
        <row r="169">
          <cell r="G169">
            <v>12990</v>
          </cell>
        </row>
        <row r="170">
          <cell r="G170">
            <v>5200</v>
          </cell>
        </row>
        <row r="171">
          <cell r="G171">
            <v>362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20546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9211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7076300</v>
          </cell>
        </row>
        <row r="192">
          <cell r="G192">
            <v>22910900</v>
          </cell>
        </row>
        <row r="193">
          <cell r="G193">
            <v>0</v>
          </cell>
        </row>
        <row r="194">
          <cell r="G194">
            <v>12790600</v>
          </cell>
        </row>
        <row r="195">
          <cell r="G195">
            <v>16568700</v>
          </cell>
        </row>
        <row r="196">
          <cell r="G196">
            <v>6076600</v>
          </cell>
        </row>
        <row r="197">
          <cell r="G197">
            <v>0</v>
          </cell>
        </row>
        <row r="198">
          <cell r="G198">
            <v>10888700</v>
          </cell>
        </row>
        <row r="199">
          <cell r="G199">
            <v>0</v>
          </cell>
        </row>
        <row r="200">
          <cell r="G200">
            <v>15335460</v>
          </cell>
        </row>
        <row r="201">
          <cell r="G201">
            <v>0</v>
          </cell>
        </row>
        <row r="202">
          <cell r="G202">
            <v>12797700</v>
          </cell>
        </row>
        <row r="203">
          <cell r="G203">
            <v>8849200</v>
          </cell>
        </row>
        <row r="204">
          <cell r="G204">
            <v>18815460</v>
          </cell>
        </row>
        <row r="205">
          <cell r="G205">
            <v>8245200</v>
          </cell>
        </row>
        <row r="206">
          <cell r="G206">
            <v>0</v>
          </cell>
        </row>
        <row r="207">
          <cell r="G207">
            <v>3321905</v>
          </cell>
        </row>
        <row r="208">
          <cell r="G208">
            <v>19837800</v>
          </cell>
        </row>
        <row r="209">
          <cell r="G209">
            <v>10945400</v>
          </cell>
        </row>
        <row r="210">
          <cell r="G210">
            <v>28373600</v>
          </cell>
        </row>
        <row r="211">
          <cell r="G211">
            <v>60352200</v>
          </cell>
        </row>
        <row r="212">
          <cell r="G212">
            <v>12014000</v>
          </cell>
        </row>
        <row r="213">
          <cell r="G213">
            <v>6105100</v>
          </cell>
        </row>
        <row r="214">
          <cell r="G214">
            <v>0</v>
          </cell>
        </row>
        <row r="215">
          <cell r="G215">
            <v>3844300</v>
          </cell>
        </row>
        <row r="216">
          <cell r="G216">
            <v>0</v>
          </cell>
        </row>
        <row r="217">
          <cell r="G217">
            <v>76763500</v>
          </cell>
        </row>
        <row r="218">
          <cell r="G218">
            <v>0</v>
          </cell>
        </row>
        <row r="219">
          <cell r="G219">
            <v>6441900</v>
          </cell>
        </row>
        <row r="220">
          <cell r="G220">
            <v>0</v>
          </cell>
        </row>
        <row r="221">
          <cell r="G221">
            <v>20129400</v>
          </cell>
        </row>
        <row r="222">
          <cell r="G222">
            <v>5982000</v>
          </cell>
        </row>
        <row r="223">
          <cell r="G223">
            <v>15087700</v>
          </cell>
        </row>
        <row r="224">
          <cell r="G224">
            <v>0</v>
          </cell>
        </row>
        <row r="225">
          <cell r="G225">
            <v>78369000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4091900</v>
          </cell>
        </row>
        <row r="272">
          <cell r="G272">
            <v>12243</v>
          </cell>
        </row>
        <row r="273">
          <cell r="G273">
            <v>16877</v>
          </cell>
        </row>
        <row r="274">
          <cell r="G274">
            <v>1332782165</v>
          </cell>
        </row>
        <row r="275">
          <cell r="G275">
            <v>3035076</v>
          </cell>
        </row>
        <row r="276">
          <cell r="G276">
            <v>207927951</v>
          </cell>
        </row>
        <row r="277">
          <cell r="G277">
            <v>2267</v>
          </cell>
        </row>
        <row r="278">
          <cell r="G278">
            <v>583</v>
          </cell>
        </row>
        <row r="279">
          <cell r="G279">
            <v>2730</v>
          </cell>
        </row>
        <row r="280">
          <cell r="G280">
            <v>30</v>
          </cell>
        </row>
        <row r="281">
          <cell r="G281">
            <v>1912332</v>
          </cell>
        </row>
        <row r="282">
          <cell r="G282">
            <v>2015191</v>
          </cell>
        </row>
        <row r="283">
          <cell r="G283">
            <v>12122</v>
          </cell>
        </row>
        <row r="284">
          <cell r="G28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C34E-2667-492D-8820-E4D85E8E54B0}">
  <dimension ref="A1:J296"/>
  <sheetViews>
    <sheetView showGridLines="0" zoomScale="98" zoomScaleNormal="98" workbookViewId="0">
      <pane ySplit="3" topLeftCell="A4" activePane="bottomLeft" state="frozen"/>
      <selection pane="bottomLeft" activeCell="G286" sqref="G286"/>
    </sheetView>
  </sheetViews>
  <sheetFormatPr defaultColWidth="9.1796875" defaultRowHeight="12.5" x14ac:dyDescent="0.25"/>
  <cols>
    <col min="1" max="1" width="42.453125" style="1" customWidth="1"/>
    <col min="2" max="7" width="20.7265625" style="1" customWidth="1"/>
    <col min="8" max="8" width="11.1796875" style="1" bestFit="1" customWidth="1"/>
    <col min="9" max="9" width="9.1796875" style="1"/>
    <col min="10" max="10" width="13.26953125" style="1" bestFit="1" customWidth="1"/>
    <col min="11" max="16384" width="9.1796875" style="1"/>
  </cols>
  <sheetData>
    <row r="1" spans="1:8" ht="13" thickBot="1" x14ac:dyDescent="0.3">
      <c r="A1" s="61" t="s">
        <v>0</v>
      </c>
      <c r="B1" s="63" t="s">
        <v>1</v>
      </c>
      <c r="C1" s="63" t="s">
        <v>2</v>
      </c>
      <c r="D1" s="65" t="s">
        <v>3</v>
      </c>
      <c r="E1" s="66"/>
      <c r="F1" s="63" t="s">
        <v>4</v>
      </c>
      <c r="G1" s="67" t="s">
        <v>229</v>
      </c>
    </row>
    <row r="2" spans="1:8" ht="13" thickBot="1" x14ac:dyDescent="0.3">
      <c r="A2" s="62"/>
      <c r="B2" s="64"/>
      <c r="C2" s="64"/>
      <c r="D2" s="2" t="s">
        <v>5</v>
      </c>
      <c r="E2" s="2" t="s">
        <v>6</v>
      </c>
      <c r="F2" s="64"/>
      <c r="G2" s="68"/>
    </row>
    <row r="3" spans="1:8" ht="13" thickBot="1" x14ac:dyDescent="0.3">
      <c r="A3" s="55" t="s">
        <v>7</v>
      </c>
      <c r="B3" s="56"/>
      <c r="C3" s="56"/>
      <c r="D3" s="56"/>
      <c r="E3" s="56"/>
      <c r="F3" s="56"/>
      <c r="G3" s="57"/>
    </row>
    <row r="4" spans="1:8" x14ac:dyDescent="0.25">
      <c r="A4" s="3" t="s">
        <v>8</v>
      </c>
      <c r="B4" s="4">
        <v>468547</v>
      </c>
      <c r="C4" s="4">
        <v>2637585</v>
      </c>
      <c r="D4" s="4">
        <v>344671365</v>
      </c>
      <c r="E4" s="4">
        <v>70114684</v>
      </c>
      <c r="F4" s="4">
        <v>409360</v>
      </c>
      <c r="G4" s="4">
        <v>2637585</v>
      </c>
      <c r="H4" s="4"/>
    </row>
    <row r="5" spans="1:8" x14ac:dyDescent="0.25">
      <c r="A5" s="3" t="s">
        <v>9</v>
      </c>
      <c r="B5" s="4">
        <v>51</v>
      </c>
      <c r="C5" s="4">
        <v>1500</v>
      </c>
      <c r="D5" s="4">
        <v>194964</v>
      </c>
      <c r="E5" s="4">
        <v>39409</v>
      </c>
      <c r="F5" s="4">
        <v>0</v>
      </c>
      <c r="G5" s="4">
        <v>1500</v>
      </c>
    </row>
    <row r="6" spans="1:8" x14ac:dyDescent="0.25">
      <c r="A6" s="3" t="s">
        <v>10</v>
      </c>
      <c r="B6" s="4">
        <v>53</v>
      </c>
      <c r="C6" s="4">
        <v>5009</v>
      </c>
      <c r="D6" s="4">
        <v>1080754</v>
      </c>
      <c r="E6" s="4">
        <v>219112</v>
      </c>
      <c r="F6" s="4">
        <v>3136</v>
      </c>
      <c r="G6" s="4">
        <v>5009</v>
      </c>
    </row>
    <row r="7" spans="1:8" ht="14.25" customHeight="1" x14ac:dyDescent="0.25">
      <c r="A7" s="3" t="s">
        <v>11</v>
      </c>
      <c r="B7" s="4">
        <v>10936</v>
      </c>
      <c r="C7" s="4">
        <v>24014</v>
      </c>
      <c r="D7" s="4">
        <v>28579089</v>
      </c>
      <c r="E7" s="4">
        <v>5809941</v>
      </c>
      <c r="F7" s="4">
        <v>9291</v>
      </c>
      <c r="G7" s="4">
        <v>24014</v>
      </c>
    </row>
    <row r="8" spans="1:8" x14ac:dyDescent="0.25">
      <c r="A8" s="3" t="s">
        <v>12</v>
      </c>
      <c r="B8" s="4">
        <v>20</v>
      </c>
      <c r="C8" s="4">
        <v>2457</v>
      </c>
      <c r="D8" s="4">
        <v>48798</v>
      </c>
      <c r="E8" s="4">
        <v>9943</v>
      </c>
      <c r="F8" s="4">
        <v>3971</v>
      </c>
      <c r="G8" s="4">
        <v>2457</v>
      </c>
    </row>
    <row r="9" spans="1:8" x14ac:dyDescent="0.25">
      <c r="A9" s="3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x14ac:dyDescent="0.25">
      <c r="A10" s="3" t="s">
        <v>14</v>
      </c>
      <c r="B10" s="4">
        <v>82</v>
      </c>
      <c r="C10" s="4">
        <v>3829</v>
      </c>
      <c r="D10" s="4">
        <v>127806</v>
      </c>
      <c r="E10" s="4">
        <v>26005</v>
      </c>
      <c r="F10" s="4">
        <v>8651</v>
      </c>
      <c r="G10" s="4">
        <v>3829</v>
      </c>
    </row>
    <row r="11" spans="1:8" x14ac:dyDescent="0.25">
      <c r="A11" s="3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x14ac:dyDescent="0.25">
      <c r="A12" s="3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8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8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8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x14ac:dyDescent="0.25">
      <c r="A16" s="3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3" t="s">
        <v>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" t="s">
        <v>21</v>
      </c>
      <c r="B19" s="4">
        <v>2</v>
      </c>
      <c r="C19" s="4">
        <v>252</v>
      </c>
      <c r="D19" s="4">
        <v>15203</v>
      </c>
      <c r="E19" s="4">
        <v>3072</v>
      </c>
      <c r="F19" s="4">
        <v>252</v>
      </c>
      <c r="G19" s="4">
        <v>252</v>
      </c>
    </row>
    <row r="20" spans="1:7" x14ac:dyDescent="0.25">
      <c r="A20" s="3" t="s">
        <v>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22</v>
      </c>
      <c r="B21" s="4">
        <v>13</v>
      </c>
      <c r="C21" s="4">
        <v>260</v>
      </c>
      <c r="D21" s="4">
        <v>63163</v>
      </c>
      <c r="E21" s="4">
        <v>12822</v>
      </c>
      <c r="F21" s="4">
        <v>75</v>
      </c>
      <c r="G21" s="4">
        <v>260</v>
      </c>
    </row>
    <row r="22" spans="1:7" x14ac:dyDescent="0.25">
      <c r="A22" s="3" t="s">
        <v>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3" t="s">
        <v>23</v>
      </c>
      <c r="B23" s="4">
        <v>114</v>
      </c>
      <c r="C23" s="4">
        <v>322</v>
      </c>
      <c r="D23" s="4">
        <v>145245</v>
      </c>
      <c r="E23" s="4">
        <v>29424</v>
      </c>
      <c r="F23" s="4">
        <v>108</v>
      </c>
      <c r="G23" s="4">
        <v>322</v>
      </c>
    </row>
    <row r="24" spans="1:7" x14ac:dyDescent="0.25">
      <c r="A24" s="3" t="s">
        <v>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3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25</v>
      </c>
      <c r="B26" s="7">
        <v>479818</v>
      </c>
      <c r="C26" s="7">
        <v>2675228</v>
      </c>
      <c r="D26" s="7">
        <v>374926387</v>
      </c>
      <c r="E26" s="7">
        <v>76264412</v>
      </c>
      <c r="F26" s="7">
        <v>434844</v>
      </c>
      <c r="G26" s="7">
        <v>2675228</v>
      </c>
    </row>
    <row r="27" spans="1:7" x14ac:dyDescent="0.25">
      <c r="A27" s="25" t="s">
        <v>26</v>
      </c>
      <c r="B27" s="12">
        <v>3794933</v>
      </c>
      <c r="C27" s="12">
        <v>61620149</v>
      </c>
      <c r="D27" s="12">
        <v>5257888639</v>
      </c>
      <c r="E27" s="12">
        <v>1069612158</v>
      </c>
      <c r="F27" s="12">
        <v>30770108</v>
      </c>
      <c r="G27" s="4">
        <v>61620149</v>
      </c>
    </row>
    <row r="28" spans="1:7" x14ac:dyDescent="0.25">
      <c r="A28" s="25" t="s">
        <v>27</v>
      </c>
      <c r="B28" s="1">
        <v>0</v>
      </c>
      <c r="C28" s="12">
        <v>0</v>
      </c>
      <c r="D28" s="12">
        <v>0</v>
      </c>
      <c r="E28" s="12">
        <v>0</v>
      </c>
      <c r="F28" s="12">
        <v>0</v>
      </c>
      <c r="G28" s="4"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"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"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">
        <v>0</v>
      </c>
    </row>
    <row r="32" spans="1:7" x14ac:dyDescent="0.25">
      <c r="A32" s="25" t="s">
        <v>31</v>
      </c>
      <c r="B32" s="12">
        <v>6</v>
      </c>
      <c r="C32" s="12">
        <v>50000</v>
      </c>
      <c r="D32" s="12">
        <v>2798</v>
      </c>
      <c r="E32" s="12">
        <v>571</v>
      </c>
      <c r="F32" s="12">
        <v>205480</v>
      </c>
      <c r="G32" s="4">
        <v>50000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"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"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"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"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"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"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"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"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">
        <v>0</v>
      </c>
    </row>
    <row r="42" spans="1:7" x14ac:dyDescent="0.25">
      <c r="A42" s="26" t="s">
        <v>37</v>
      </c>
      <c r="B42" s="27">
        <v>170</v>
      </c>
      <c r="C42" s="27">
        <v>251263</v>
      </c>
      <c r="D42" s="27">
        <v>1979510</v>
      </c>
      <c r="E42" s="27">
        <v>404649</v>
      </c>
      <c r="F42" s="27">
        <v>795362</v>
      </c>
      <c r="G42" s="4">
        <v>251263</v>
      </c>
    </row>
    <row r="43" spans="1:7" x14ac:dyDescent="0.25">
      <c r="A43" s="26" t="s">
        <v>30</v>
      </c>
      <c r="B43" s="27">
        <v>90</v>
      </c>
      <c r="C43" s="27">
        <v>294804</v>
      </c>
      <c r="D43" s="27">
        <v>112259369</v>
      </c>
      <c r="E43" s="27">
        <v>22949417</v>
      </c>
      <c r="F43" s="27">
        <v>0</v>
      </c>
      <c r="G43" s="4">
        <v>294804</v>
      </c>
    </row>
    <row r="44" spans="1:7" x14ac:dyDescent="0.25">
      <c r="A44" s="25" t="s">
        <v>38</v>
      </c>
      <c r="B44" s="12">
        <v>1747</v>
      </c>
      <c r="C44" s="12">
        <v>30979926</v>
      </c>
      <c r="D44" s="12">
        <v>4560693</v>
      </c>
      <c r="E44" s="12">
        <v>929418</v>
      </c>
      <c r="F44" s="12">
        <v>39644041</v>
      </c>
      <c r="G44" s="4">
        <v>30979926</v>
      </c>
    </row>
    <row r="45" spans="1:7" x14ac:dyDescent="0.25">
      <c r="A45" s="25" t="s">
        <v>32</v>
      </c>
      <c r="B45" s="12">
        <v>1735</v>
      </c>
      <c r="C45" s="12">
        <v>18591760</v>
      </c>
      <c r="D45" s="12">
        <v>7099117983</v>
      </c>
      <c r="E45" s="12">
        <v>1451287510</v>
      </c>
      <c r="F45" s="12">
        <v>0</v>
      </c>
      <c r="G45" s="4">
        <v>18591760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"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">
        <v>0</v>
      </c>
    </row>
    <row r="48" spans="1:7" ht="14.5" x14ac:dyDescent="0.35">
      <c r="A48" s="28" t="s">
        <v>41</v>
      </c>
      <c r="B48" s="12">
        <v>495</v>
      </c>
      <c r="C48" s="12">
        <v>113161227</v>
      </c>
      <c r="D48" s="12">
        <v>19389994</v>
      </c>
      <c r="E48" s="12">
        <v>3942589</v>
      </c>
      <c r="F48" s="12">
        <v>0</v>
      </c>
      <c r="G48" s="4">
        <v>113161227</v>
      </c>
    </row>
    <row r="49" spans="1:10" ht="14.5" x14ac:dyDescent="0.35">
      <c r="A49" s="28" t="s">
        <v>42</v>
      </c>
      <c r="B49" s="12">
        <v>2767</v>
      </c>
      <c r="C49" s="12">
        <v>85613960</v>
      </c>
      <c r="D49" s="12">
        <v>238754937</v>
      </c>
      <c r="E49" s="12">
        <v>48581823</v>
      </c>
      <c r="F49" s="12">
        <v>0</v>
      </c>
      <c r="G49" s="4">
        <v>85613960</v>
      </c>
    </row>
    <row r="50" spans="1:10" x14ac:dyDescent="0.25">
      <c r="A50" s="3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">
        <v>49233391</v>
      </c>
    </row>
    <row r="51" spans="1:10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</row>
    <row r="52" spans="1:10" x14ac:dyDescent="0.25">
      <c r="A52" s="25" t="s">
        <v>45</v>
      </c>
      <c r="B52" s="12">
        <v>158</v>
      </c>
      <c r="C52" s="12">
        <v>222267</v>
      </c>
      <c r="D52" s="12">
        <v>54450323</v>
      </c>
      <c r="E52" s="12">
        <v>11062020</v>
      </c>
      <c r="F52" s="12">
        <v>4442904</v>
      </c>
      <c r="G52" s="4">
        <v>222267</v>
      </c>
    </row>
    <row r="53" spans="1:10" s="9" customFormat="1" x14ac:dyDescent="0.25">
      <c r="A53" s="25" t="s">
        <v>46</v>
      </c>
      <c r="B53" s="12">
        <v>6458</v>
      </c>
      <c r="C53" s="12">
        <v>6449730</v>
      </c>
      <c r="D53" s="12">
        <v>514616875.30434996</v>
      </c>
      <c r="E53" s="12">
        <v>93293105.810139999</v>
      </c>
      <c r="F53" s="12">
        <v>0</v>
      </c>
      <c r="G53" s="4">
        <v>6449730</v>
      </c>
      <c r="J53" s="1"/>
    </row>
    <row r="54" spans="1:10" s="9" customFormat="1" ht="14.5" x14ac:dyDescent="0.35">
      <c r="A54" s="28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">
        <v>0</v>
      </c>
      <c r="J54" s="1"/>
    </row>
    <row r="55" spans="1:10" s="9" customFormat="1" ht="14.5" x14ac:dyDescent="0.35">
      <c r="A55" s="28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">
        <v>0</v>
      </c>
      <c r="J55" s="1"/>
    </row>
    <row r="56" spans="1:10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">
        <v>0</v>
      </c>
    </row>
    <row r="57" spans="1:10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">
        <v>0</v>
      </c>
    </row>
    <row r="58" spans="1:10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">
        <v>0</v>
      </c>
    </row>
    <row r="59" spans="1:10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">
        <v>0</v>
      </c>
    </row>
    <row r="60" spans="1:10" x14ac:dyDescent="0.25">
      <c r="A60" s="25" t="s">
        <v>53</v>
      </c>
      <c r="B60" s="12">
        <v>11796</v>
      </c>
      <c r="C60" s="12">
        <v>1410706</v>
      </c>
      <c r="D60" s="12">
        <v>205160372</v>
      </c>
      <c r="E60" s="12">
        <v>41718587</v>
      </c>
      <c r="F60" s="12">
        <v>1538621</v>
      </c>
      <c r="G60" s="4">
        <v>1410706</v>
      </c>
    </row>
    <row r="61" spans="1:10" ht="14.5" x14ac:dyDescent="0.35">
      <c r="A61" s="28" t="s">
        <v>54</v>
      </c>
      <c r="B61" s="12">
        <v>3</v>
      </c>
      <c r="C61" s="12">
        <v>2949</v>
      </c>
      <c r="D61" s="12">
        <v>475290</v>
      </c>
      <c r="E61" s="12">
        <v>95950</v>
      </c>
      <c r="F61" s="12">
        <v>0</v>
      </c>
      <c r="G61" s="4">
        <v>2949</v>
      </c>
    </row>
    <row r="62" spans="1:10" ht="14.5" x14ac:dyDescent="0.35">
      <c r="A62" s="28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">
        <v>0</v>
      </c>
    </row>
    <row r="63" spans="1:10" x14ac:dyDescent="0.25">
      <c r="A63" s="3" t="s">
        <v>56</v>
      </c>
      <c r="B63" s="12">
        <v>583</v>
      </c>
      <c r="C63" s="12">
        <v>71477</v>
      </c>
      <c r="D63" s="12">
        <v>279147</v>
      </c>
      <c r="E63" s="12">
        <v>56867</v>
      </c>
      <c r="F63" s="12">
        <v>71217</v>
      </c>
      <c r="G63" s="4">
        <v>71477</v>
      </c>
    </row>
    <row r="64" spans="1:10" x14ac:dyDescent="0.25">
      <c r="A64" s="3" t="s">
        <v>30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4">
        <v>0</v>
      </c>
    </row>
    <row r="65" spans="1:7" x14ac:dyDescent="0.25">
      <c r="A65" s="3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">
        <v>0</v>
      </c>
    </row>
    <row r="66" spans="1:7" x14ac:dyDescent="0.25">
      <c r="A66" s="3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">
        <v>0</v>
      </c>
    </row>
    <row r="67" spans="1:7" x14ac:dyDescent="0.25">
      <c r="A67" s="6" t="s">
        <v>58</v>
      </c>
      <c r="B67" s="7">
        <v>3821231</v>
      </c>
      <c r="C67" s="7">
        <v>367953609</v>
      </c>
      <c r="D67" s="7">
        <v>13515596240.30435</v>
      </c>
      <c r="E67" s="7">
        <v>2745209747.8101401</v>
      </c>
      <c r="F67" s="7">
        <v>79477941</v>
      </c>
      <c r="G67" s="7">
        <v>367953609</v>
      </c>
    </row>
    <row r="68" spans="1:7" x14ac:dyDescent="0.25">
      <c r="A68" s="3" t="s">
        <v>59</v>
      </c>
      <c r="B68" s="4">
        <v>605688</v>
      </c>
      <c r="C68" s="4">
        <v>5780765</v>
      </c>
      <c r="D68" s="4">
        <v>1424350714</v>
      </c>
      <c r="E68" s="4">
        <v>289706689</v>
      </c>
      <c r="F68" s="4">
        <v>1292425</v>
      </c>
      <c r="G68" s="4">
        <v>5780765</v>
      </c>
    </row>
    <row r="69" spans="1:7" x14ac:dyDescent="0.25">
      <c r="A69" s="3" t="s">
        <v>60</v>
      </c>
      <c r="B69" s="4">
        <v>172</v>
      </c>
      <c r="C69" s="4">
        <v>33700</v>
      </c>
      <c r="D69" s="4">
        <v>650678</v>
      </c>
      <c r="E69" s="4">
        <v>132192</v>
      </c>
      <c r="F69" s="4">
        <v>153355</v>
      </c>
      <c r="G69" s="4">
        <v>33700</v>
      </c>
    </row>
    <row r="70" spans="1:7" x14ac:dyDescent="0.25">
      <c r="A70" s="3" t="s">
        <v>61</v>
      </c>
      <c r="B70" s="4">
        <v>16</v>
      </c>
      <c r="C70" s="4">
        <v>6160</v>
      </c>
      <c r="D70" s="4">
        <v>634350</v>
      </c>
      <c r="E70" s="4">
        <v>129681</v>
      </c>
      <c r="F70" s="4">
        <v>0</v>
      </c>
      <c r="G70" s="4">
        <v>6160</v>
      </c>
    </row>
    <row r="71" spans="1:7" x14ac:dyDescent="0.25">
      <c r="A71" s="3" t="s">
        <v>62</v>
      </c>
      <c r="B71" s="4">
        <v>495</v>
      </c>
      <c r="C71" s="4">
        <v>252980</v>
      </c>
      <c r="D71" s="4">
        <v>405566</v>
      </c>
      <c r="E71" s="4">
        <v>82341</v>
      </c>
      <c r="F71" s="4">
        <v>395227</v>
      </c>
      <c r="G71" s="4">
        <v>252980</v>
      </c>
    </row>
    <row r="72" spans="1:7" x14ac:dyDescent="0.25">
      <c r="A72" s="3" t="s">
        <v>63</v>
      </c>
      <c r="B72" s="4">
        <v>171</v>
      </c>
      <c r="C72" s="4">
        <v>42447</v>
      </c>
      <c r="D72" s="4">
        <v>14149291</v>
      </c>
      <c r="E72" s="4">
        <v>2892569</v>
      </c>
      <c r="F72" s="4">
        <v>0</v>
      </c>
      <c r="G72" s="4">
        <v>42447</v>
      </c>
    </row>
    <row r="73" spans="1:7" x14ac:dyDescent="0.25">
      <c r="A73" s="3" t="s">
        <v>64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61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3" t="s">
        <v>65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3" t="s">
        <v>63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66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 t="s">
        <v>61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3" t="s">
        <v>67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3" t="s">
        <v>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10" x14ac:dyDescent="0.25">
      <c r="A81" s="3" t="s">
        <v>68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10" x14ac:dyDescent="0.25">
      <c r="A82" s="3" t="s">
        <v>61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0" x14ac:dyDescent="0.25">
      <c r="A83" s="3" t="s">
        <v>69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10" x14ac:dyDescent="0.25">
      <c r="A84" s="3" t="s">
        <v>63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10" x14ac:dyDescent="0.25">
      <c r="A85" s="3" t="s">
        <v>70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10" x14ac:dyDescent="0.25">
      <c r="A86" s="3" t="s">
        <v>61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10" x14ac:dyDescent="0.25">
      <c r="A87" s="3" t="s">
        <v>71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10" x14ac:dyDescent="0.25">
      <c r="A88" s="3" t="s">
        <v>63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10" x14ac:dyDescent="0.25">
      <c r="A89" s="3" t="s">
        <v>72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0" x14ac:dyDescent="0.25">
      <c r="A90" s="3" t="s">
        <v>73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10" x14ac:dyDescent="0.25">
      <c r="A91" s="3" t="s">
        <v>74</v>
      </c>
      <c r="B91" s="4">
        <v>2761</v>
      </c>
      <c r="C91" s="4">
        <v>456810</v>
      </c>
      <c r="D91" s="4">
        <v>125785501.575</v>
      </c>
      <c r="E91" s="4">
        <v>22947762.949099999</v>
      </c>
      <c r="F91" s="4">
        <v>0</v>
      </c>
      <c r="G91" s="4">
        <v>456810</v>
      </c>
    </row>
    <row r="92" spans="1:10" x14ac:dyDescent="0.25">
      <c r="A92" s="3" t="s">
        <v>75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10" x14ac:dyDescent="0.25">
      <c r="A93" s="3" t="s">
        <v>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5"/>
    </row>
    <row r="94" spans="1:10" s="9" customFormat="1" x14ac:dyDescent="0.25">
      <c r="A94" s="3" t="s">
        <v>76</v>
      </c>
      <c r="B94" s="4">
        <v>4</v>
      </c>
      <c r="C94" s="4">
        <v>750</v>
      </c>
      <c r="D94" s="4">
        <v>208711.25</v>
      </c>
      <c r="E94" s="4">
        <v>37847.284359999998</v>
      </c>
      <c r="F94" s="4">
        <v>0</v>
      </c>
      <c r="G94" s="4">
        <v>750</v>
      </c>
      <c r="H94" s="5"/>
      <c r="I94" s="1"/>
      <c r="J94" s="1"/>
    </row>
    <row r="95" spans="1:10" x14ac:dyDescent="0.25">
      <c r="A95" s="3" t="s">
        <v>77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10"/>
      <c r="I95" s="9"/>
    </row>
    <row r="96" spans="1:10" x14ac:dyDescent="0.25">
      <c r="A96" s="3" t="s">
        <v>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10"/>
      <c r="I96" s="9"/>
    </row>
    <row r="97" spans="1:7" x14ac:dyDescent="0.25">
      <c r="A97" s="3" t="s">
        <v>78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3" t="s">
        <v>79</v>
      </c>
      <c r="B98" s="4">
        <v>1182</v>
      </c>
      <c r="C98" s="4">
        <v>220917</v>
      </c>
      <c r="D98" s="4">
        <v>11844766</v>
      </c>
      <c r="E98" s="4">
        <v>2402644</v>
      </c>
      <c r="F98" s="4">
        <v>66403</v>
      </c>
      <c r="G98" s="4">
        <v>220917</v>
      </c>
    </row>
    <row r="99" spans="1:7" x14ac:dyDescent="0.25">
      <c r="A99" s="3" t="s">
        <v>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3" t="s">
        <v>80</v>
      </c>
      <c r="B100" s="4">
        <v>43</v>
      </c>
      <c r="C100" s="4">
        <v>1570</v>
      </c>
      <c r="D100" s="4">
        <v>422276</v>
      </c>
      <c r="E100" s="4">
        <v>85446</v>
      </c>
      <c r="F100" s="4">
        <v>1077</v>
      </c>
      <c r="G100" s="4">
        <v>1570</v>
      </c>
    </row>
    <row r="101" spans="1:7" x14ac:dyDescent="0.25">
      <c r="A101" s="3" t="s">
        <v>81</v>
      </c>
      <c r="B101" s="4">
        <v>5</v>
      </c>
      <c r="C101" s="4">
        <v>186</v>
      </c>
      <c r="D101" s="4">
        <v>30965</v>
      </c>
      <c r="E101" s="4">
        <v>6291</v>
      </c>
      <c r="F101" s="4">
        <v>2195</v>
      </c>
      <c r="G101" s="4">
        <v>186</v>
      </c>
    </row>
    <row r="102" spans="1:7" x14ac:dyDescent="0.25">
      <c r="A102" s="3" t="s">
        <v>82</v>
      </c>
      <c r="B102" s="4">
        <v>1288</v>
      </c>
      <c r="C102" s="4">
        <v>62255</v>
      </c>
      <c r="D102" s="4">
        <v>102459</v>
      </c>
      <c r="E102" s="4">
        <v>20815</v>
      </c>
      <c r="F102" s="4">
        <v>17917</v>
      </c>
      <c r="G102" s="4">
        <v>62255</v>
      </c>
    </row>
    <row r="103" spans="1:7" x14ac:dyDescent="0.25">
      <c r="A103" s="3" t="s">
        <v>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83</v>
      </c>
      <c r="B104" s="4">
        <v>6</v>
      </c>
      <c r="C104" s="4">
        <v>34</v>
      </c>
      <c r="D104" s="4">
        <v>7440</v>
      </c>
      <c r="E104" s="4">
        <v>1512</v>
      </c>
      <c r="F104" s="4">
        <v>13</v>
      </c>
      <c r="G104" s="4">
        <v>34</v>
      </c>
    </row>
    <row r="105" spans="1:7" x14ac:dyDescent="0.25">
      <c r="A105" s="3" t="s">
        <v>84</v>
      </c>
      <c r="B105" s="4">
        <v>128</v>
      </c>
      <c r="C105" s="4">
        <v>13876</v>
      </c>
      <c r="D105" s="4">
        <v>871165</v>
      </c>
      <c r="E105" s="4">
        <v>176234</v>
      </c>
      <c r="F105" s="4">
        <v>6910</v>
      </c>
      <c r="G105" s="4">
        <v>13876</v>
      </c>
    </row>
    <row r="106" spans="1:7" x14ac:dyDescent="0.25">
      <c r="A106" s="3" t="s">
        <v>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3" t="s">
        <v>85</v>
      </c>
      <c r="B107" s="4">
        <v>2</v>
      </c>
      <c r="C107" s="4">
        <v>6</v>
      </c>
      <c r="D107" s="4">
        <v>1166</v>
      </c>
      <c r="E107" s="4">
        <v>237</v>
      </c>
      <c r="F107" s="4">
        <v>3</v>
      </c>
      <c r="G107" s="4">
        <v>6</v>
      </c>
    </row>
    <row r="108" spans="1:7" x14ac:dyDescent="0.25">
      <c r="A108" s="3" t="s">
        <v>86</v>
      </c>
      <c r="B108" s="4">
        <v>233</v>
      </c>
      <c r="C108" s="4">
        <v>13050</v>
      </c>
      <c r="D108" s="4">
        <v>425765</v>
      </c>
      <c r="E108" s="4">
        <v>86527</v>
      </c>
      <c r="F108" s="4">
        <v>6794</v>
      </c>
      <c r="G108" s="4">
        <v>13050</v>
      </c>
    </row>
    <row r="109" spans="1:7" x14ac:dyDescent="0.25">
      <c r="A109" s="3" t="s">
        <v>9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3" t="s">
        <v>87</v>
      </c>
      <c r="B110" s="4">
        <v>6</v>
      </c>
      <c r="C110" s="4">
        <v>92</v>
      </c>
      <c r="D110" s="4">
        <v>20208</v>
      </c>
      <c r="E110" s="4">
        <v>4105</v>
      </c>
      <c r="F110" s="4">
        <v>45</v>
      </c>
      <c r="G110" s="4">
        <v>92</v>
      </c>
    </row>
    <row r="111" spans="1:7" x14ac:dyDescent="0.25">
      <c r="A111" s="3" t="s">
        <v>88</v>
      </c>
      <c r="B111" s="4">
        <v>77</v>
      </c>
      <c r="C111" s="4">
        <v>6533</v>
      </c>
      <c r="D111" s="4">
        <v>1176876</v>
      </c>
      <c r="E111" s="4">
        <v>238851</v>
      </c>
      <c r="F111" s="4">
        <v>3155</v>
      </c>
      <c r="G111" s="4">
        <v>6533</v>
      </c>
    </row>
    <row r="112" spans="1:7" x14ac:dyDescent="0.25">
      <c r="A112" s="3" t="s">
        <v>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3" t="s">
        <v>89</v>
      </c>
      <c r="B113" s="4">
        <v>2</v>
      </c>
      <c r="C113" s="4">
        <v>4</v>
      </c>
      <c r="D113" s="4">
        <v>858</v>
      </c>
      <c r="E113" s="4">
        <v>174</v>
      </c>
      <c r="F113" s="4">
        <v>2</v>
      </c>
      <c r="G113" s="4">
        <v>4</v>
      </c>
    </row>
    <row r="114" spans="1:7" x14ac:dyDescent="0.25">
      <c r="A114" s="3" t="s">
        <v>90</v>
      </c>
      <c r="B114" s="4">
        <v>348</v>
      </c>
      <c r="C114" s="4">
        <v>22686</v>
      </c>
      <c r="D114" s="4">
        <v>322812</v>
      </c>
      <c r="E114" s="4">
        <v>65435</v>
      </c>
      <c r="F114" s="4">
        <v>7099</v>
      </c>
      <c r="G114" s="4">
        <v>22686</v>
      </c>
    </row>
    <row r="115" spans="1:7" x14ac:dyDescent="0.25">
      <c r="A115" s="3" t="s">
        <v>9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3" t="s">
        <v>91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3" t="s">
        <v>92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3" t="s">
        <v>9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93</v>
      </c>
      <c r="B119" s="4">
        <v>2</v>
      </c>
      <c r="C119" s="4">
        <v>35</v>
      </c>
      <c r="D119" s="4">
        <v>4665</v>
      </c>
      <c r="E119" s="4">
        <v>954</v>
      </c>
      <c r="F119" s="4">
        <v>0</v>
      </c>
      <c r="G119" s="4">
        <v>35</v>
      </c>
    </row>
    <row r="120" spans="1:7" x14ac:dyDescent="0.25">
      <c r="A120" s="3" t="s">
        <v>94</v>
      </c>
      <c r="B120" s="4">
        <v>5</v>
      </c>
      <c r="C120" s="4">
        <v>203</v>
      </c>
      <c r="D120" s="4">
        <v>53</v>
      </c>
      <c r="E120" s="4">
        <v>11</v>
      </c>
      <c r="F120" s="4">
        <v>67</v>
      </c>
      <c r="G120" s="4">
        <v>203</v>
      </c>
    </row>
    <row r="121" spans="1:7" x14ac:dyDescent="0.25">
      <c r="A121" s="3" t="s">
        <v>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95</v>
      </c>
      <c r="B122" s="4">
        <v>2</v>
      </c>
      <c r="C122" s="4">
        <v>4</v>
      </c>
      <c r="D122" s="4">
        <v>1141</v>
      </c>
      <c r="E122" s="4">
        <v>232</v>
      </c>
      <c r="F122" s="4">
        <v>2</v>
      </c>
      <c r="G122" s="4">
        <v>4</v>
      </c>
    </row>
    <row r="123" spans="1:7" x14ac:dyDescent="0.25">
      <c r="A123" s="3" t="s">
        <v>96</v>
      </c>
      <c r="B123" s="4">
        <v>153</v>
      </c>
      <c r="C123" s="4">
        <v>11999</v>
      </c>
      <c r="D123" s="4">
        <v>3368050</v>
      </c>
      <c r="E123" s="4">
        <v>682183</v>
      </c>
      <c r="F123" s="4">
        <v>3429</v>
      </c>
      <c r="G123" s="4">
        <v>11999</v>
      </c>
    </row>
    <row r="124" spans="1:7" x14ac:dyDescent="0.25">
      <c r="A124" s="3" t="s">
        <v>9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97</v>
      </c>
      <c r="B125" s="4">
        <v>2</v>
      </c>
      <c r="C125" s="4">
        <v>2</v>
      </c>
      <c r="D125" s="4">
        <v>450</v>
      </c>
      <c r="E125" s="4">
        <v>91</v>
      </c>
      <c r="F125" s="4">
        <v>1</v>
      </c>
      <c r="G125" s="4">
        <v>2</v>
      </c>
    </row>
    <row r="126" spans="1:7" x14ac:dyDescent="0.25">
      <c r="A126" s="3" t="s">
        <v>98</v>
      </c>
      <c r="B126" s="4">
        <v>23</v>
      </c>
      <c r="C126" s="4">
        <v>531</v>
      </c>
      <c r="D126" s="4">
        <v>16118</v>
      </c>
      <c r="E126" s="4">
        <v>3266</v>
      </c>
      <c r="F126" s="4">
        <v>1779</v>
      </c>
      <c r="G126" s="4">
        <v>531</v>
      </c>
    </row>
    <row r="127" spans="1:7" x14ac:dyDescent="0.25">
      <c r="A127" s="3" t="s">
        <v>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3" t="s">
        <v>99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3" t="s">
        <v>100</v>
      </c>
      <c r="B129" s="4">
        <v>16</v>
      </c>
      <c r="C129" s="4">
        <v>954</v>
      </c>
      <c r="D129" s="4">
        <v>12467</v>
      </c>
      <c r="E129" s="4">
        <v>2521</v>
      </c>
      <c r="F129" s="4">
        <v>859</v>
      </c>
      <c r="G129" s="4">
        <v>954</v>
      </c>
    </row>
    <row r="130" spans="1:7" x14ac:dyDescent="0.25">
      <c r="A130" s="3" t="s">
        <v>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3" t="s">
        <v>101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102</v>
      </c>
      <c r="B132" s="4">
        <v>133</v>
      </c>
      <c r="C132" s="4">
        <v>30178</v>
      </c>
      <c r="D132" s="4">
        <v>1018987</v>
      </c>
      <c r="E132" s="4">
        <v>206113</v>
      </c>
      <c r="F132" s="4">
        <v>9456</v>
      </c>
      <c r="G132" s="4">
        <v>30178</v>
      </c>
    </row>
    <row r="133" spans="1:7" x14ac:dyDescent="0.25">
      <c r="A133" s="3" t="s">
        <v>9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103</v>
      </c>
      <c r="B134" s="4">
        <v>30</v>
      </c>
      <c r="C134" s="4">
        <v>651</v>
      </c>
      <c r="D134" s="4">
        <v>15171</v>
      </c>
      <c r="E134" s="4">
        <v>3074</v>
      </c>
      <c r="F134" s="4">
        <v>355</v>
      </c>
      <c r="G134" s="4">
        <v>651</v>
      </c>
    </row>
    <row r="135" spans="1:7" x14ac:dyDescent="0.25">
      <c r="A135" s="3" t="s">
        <v>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104</v>
      </c>
      <c r="B136" s="4">
        <v>16</v>
      </c>
      <c r="C136" s="4">
        <v>243</v>
      </c>
      <c r="D136" s="4">
        <v>5648</v>
      </c>
      <c r="E136" s="4">
        <v>1146</v>
      </c>
      <c r="F136" s="4">
        <v>29</v>
      </c>
      <c r="G136" s="4">
        <v>243</v>
      </c>
    </row>
    <row r="137" spans="1:7" x14ac:dyDescent="0.25">
      <c r="A137" s="3" t="s">
        <v>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3" t="s">
        <v>105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3" t="s">
        <v>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29" t="s">
        <v>106</v>
      </c>
      <c r="B140" s="30">
        <v>613009</v>
      </c>
      <c r="C140" s="30">
        <v>6959621</v>
      </c>
      <c r="D140" s="30">
        <v>1585854317.825</v>
      </c>
      <c r="E140" s="30">
        <v>319916944.23346001</v>
      </c>
      <c r="F140" s="30">
        <v>1968597</v>
      </c>
      <c r="G140" s="30">
        <v>6959621</v>
      </c>
    </row>
    <row r="141" spans="1:7" x14ac:dyDescent="0.25">
      <c r="A141" s="25" t="s">
        <v>107</v>
      </c>
      <c r="B141" s="12">
        <v>22970</v>
      </c>
      <c r="C141" s="12">
        <v>56042</v>
      </c>
      <c r="D141" s="12">
        <v>30744195</v>
      </c>
      <c r="E141" s="12">
        <v>6262429</v>
      </c>
      <c r="F141" s="12">
        <v>5313</v>
      </c>
      <c r="G141" s="4">
        <v>56042</v>
      </c>
    </row>
    <row r="142" spans="1:7" x14ac:dyDescent="0.25">
      <c r="A142" s="31" t="s">
        <v>108</v>
      </c>
      <c r="B142" s="32">
        <v>22970</v>
      </c>
      <c r="C142" s="32">
        <v>56042</v>
      </c>
      <c r="D142" s="32">
        <v>30744195</v>
      </c>
      <c r="E142" s="32">
        <v>6262429</v>
      </c>
      <c r="F142" s="32">
        <v>5313</v>
      </c>
      <c r="G142" s="32">
        <v>56042</v>
      </c>
    </row>
    <row r="143" spans="1:7" x14ac:dyDescent="0.25">
      <c r="A143" s="3" t="s">
        <v>109</v>
      </c>
      <c r="B143" s="4">
        <v>29219</v>
      </c>
      <c r="C143" s="4">
        <v>45137</v>
      </c>
      <c r="D143" s="4">
        <v>3605997</v>
      </c>
      <c r="E143" s="4">
        <v>732721</v>
      </c>
      <c r="F143" s="4">
        <v>19044</v>
      </c>
      <c r="G143" s="4">
        <v>45137</v>
      </c>
    </row>
    <row r="144" spans="1:7" x14ac:dyDescent="0.25">
      <c r="A144" s="3" t="s">
        <v>9</v>
      </c>
      <c r="B144" s="1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10" x14ac:dyDescent="0.25">
      <c r="A145" s="3" t="s">
        <v>110</v>
      </c>
      <c r="B145" s="1">
        <v>108</v>
      </c>
      <c r="C145" s="4">
        <v>7237</v>
      </c>
      <c r="D145" s="4">
        <v>19865</v>
      </c>
      <c r="E145" s="4">
        <v>4019</v>
      </c>
      <c r="F145" s="4">
        <v>15905</v>
      </c>
      <c r="G145" s="4">
        <v>7237</v>
      </c>
    </row>
    <row r="146" spans="1:10" x14ac:dyDescent="0.25">
      <c r="A146" s="3" t="s">
        <v>111</v>
      </c>
      <c r="B146" s="4">
        <v>16</v>
      </c>
      <c r="C146" s="4">
        <v>1171</v>
      </c>
      <c r="D146" s="4">
        <v>89649</v>
      </c>
      <c r="E146" s="4">
        <v>18177</v>
      </c>
      <c r="F146" s="4">
        <v>0</v>
      </c>
      <c r="G146" s="4">
        <v>1171</v>
      </c>
    </row>
    <row r="147" spans="1:10" x14ac:dyDescent="0.25">
      <c r="A147" s="3" t="s">
        <v>112</v>
      </c>
      <c r="B147" s="4">
        <v>148</v>
      </c>
      <c r="C147" s="4">
        <v>9564</v>
      </c>
      <c r="D147" s="4">
        <v>19940</v>
      </c>
      <c r="E147" s="4">
        <v>4039</v>
      </c>
      <c r="F147" s="4">
        <v>15346</v>
      </c>
      <c r="G147" s="4">
        <v>9564</v>
      </c>
    </row>
    <row r="148" spans="1:10" x14ac:dyDescent="0.25">
      <c r="A148" s="3" t="s">
        <v>113</v>
      </c>
      <c r="B148" s="4">
        <v>6</v>
      </c>
      <c r="C148" s="4">
        <v>56</v>
      </c>
      <c r="D148" s="4">
        <v>4601</v>
      </c>
      <c r="E148" s="4">
        <v>931</v>
      </c>
      <c r="F148" s="4">
        <v>0</v>
      </c>
      <c r="G148" s="4">
        <v>56</v>
      </c>
    </row>
    <row r="149" spans="1:10" x14ac:dyDescent="0.25">
      <c r="A149" s="3" t="s">
        <v>114</v>
      </c>
      <c r="B149" s="4">
        <v>13130</v>
      </c>
      <c r="C149" s="4">
        <v>17217</v>
      </c>
      <c r="D149" s="4">
        <v>1934984</v>
      </c>
      <c r="E149" s="4">
        <v>393079</v>
      </c>
      <c r="F149" s="4">
        <v>7136</v>
      </c>
      <c r="G149" s="4">
        <v>17217</v>
      </c>
    </row>
    <row r="150" spans="1:10" x14ac:dyDescent="0.25">
      <c r="A150" s="3" t="s">
        <v>9</v>
      </c>
      <c r="B150" s="4">
        <v>3</v>
      </c>
      <c r="C150" s="4">
        <v>12</v>
      </c>
      <c r="D150" s="4">
        <v>1356</v>
      </c>
      <c r="E150" s="4">
        <v>275</v>
      </c>
      <c r="F150" s="4">
        <v>0</v>
      </c>
      <c r="G150" s="4">
        <v>12</v>
      </c>
      <c r="H150" s="4"/>
    </row>
    <row r="151" spans="1:10" x14ac:dyDescent="0.25">
      <c r="A151" s="3" t="s">
        <v>115</v>
      </c>
      <c r="B151" s="4">
        <v>14</v>
      </c>
      <c r="C151" s="4">
        <v>120</v>
      </c>
      <c r="D151" s="4">
        <v>1186</v>
      </c>
      <c r="E151" s="4">
        <v>240</v>
      </c>
      <c r="F151" s="4">
        <v>178</v>
      </c>
      <c r="G151" s="4">
        <v>120</v>
      </c>
    </row>
    <row r="152" spans="1:10" x14ac:dyDescent="0.25">
      <c r="A152" s="3" t="s">
        <v>111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10" x14ac:dyDescent="0.25">
      <c r="A153" s="3" t="s">
        <v>116</v>
      </c>
      <c r="B153" s="4">
        <v>2</v>
      </c>
      <c r="C153" s="4">
        <v>100</v>
      </c>
      <c r="D153" s="4">
        <v>742</v>
      </c>
      <c r="E153" s="4">
        <v>150</v>
      </c>
      <c r="F153" s="4">
        <v>1098</v>
      </c>
      <c r="G153" s="4">
        <v>100</v>
      </c>
    </row>
    <row r="154" spans="1:10" x14ac:dyDescent="0.25">
      <c r="A154" s="3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">
        <v>0</v>
      </c>
    </row>
    <row r="155" spans="1:10" x14ac:dyDescent="0.25">
      <c r="A155" s="3" t="s">
        <v>117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10" x14ac:dyDescent="0.25">
      <c r="A156" s="3" t="s">
        <v>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10" s="9" customFormat="1" x14ac:dyDescent="0.25">
      <c r="A157" s="3" t="s">
        <v>118</v>
      </c>
      <c r="B157" s="4">
        <v>212944</v>
      </c>
      <c r="C157" s="4">
        <v>361669</v>
      </c>
      <c r="D157" s="4">
        <v>11021465</v>
      </c>
      <c r="E157" s="4">
        <v>2243601</v>
      </c>
      <c r="F157" s="4">
        <v>101613</v>
      </c>
      <c r="G157" s="4">
        <v>361669</v>
      </c>
      <c r="H157" s="1"/>
      <c r="I157" s="1"/>
      <c r="J157" s="1"/>
    </row>
    <row r="158" spans="1:10" x14ac:dyDescent="0.25">
      <c r="A158" s="3" t="s">
        <v>119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9"/>
      <c r="I158" s="9"/>
    </row>
    <row r="159" spans="1:10" x14ac:dyDescent="0.25">
      <c r="A159" s="3" t="s">
        <v>120</v>
      </c>
      <c r="B159" s="4">
        <v>490</v>
      </c>
      <c r="C159" s="4">
        <v>35109</v>
      </c>
      <c r="D159" s="4">
        <v>35599</v>
      </c>
      <c r="E159" s="4">
        <v>7248</v>
      </c>
      <c r="F159" s="4">
        <v>79433</v>
      </c>
      <c r="G159" s="4">
        <v>35109</v>
      </c>
    </row>
    <row r="160" spans="1:10" x14ac:dyDescent="0.25">
      <c r="A160" s="3" t="s">
        <v>111</v>
      </c>
      <c r="B160" s="11">
        <v>73</v>
      </c>
      <c r="C160" s="11">
        <v>5138</v>
      </c>
      <c r="D160" s="11">
        <v>145961</v>
      </c>
      <c r="E160" s="11">
        <v>29893</v>
      </c>
      <c r="F160" s="11">
        <v>0</v>
      </c>
      <c r="G160" s="4">
        <v>5138</v>
      </c>
    </row>
    <row r="161" spans="1:7" x14ac:dyDescent="0.25">
      <c r="A161" s="3" t="s">
        <v>121</v>
      </c>
      <c r="B161" s="12">
        <v>229</v>
      </c>
      <c r="C161" s="12">
        <v>24030</v>
      </c>
      <c r="D161" s="12">
        <v>23161</v>
      </c>
      <c r="E161" s="12">
        <v>4717</v>
      </c>
      <c r="F161" s="11">
        <v>51260</v>
      </c>
      <c r="G161" s="4">
        <v>24030</v>
      </c>
    </row>
    <row r="162" spans="1:7" x14ac:dyDescent="0.25">
      <c r="A162" s="3" t="s">
        <v>122</v>
      </c>
      <c r="B162" s="4">
        <v>29</v>
      </c>
      <c r="C162" s="4">
        <v>1728</v>
      </c>
      <c r="D162" s="4">
        <v>56200</v>
      </c>
      <c r="E162" s="4">
        <v>11557</v>
      </c>
      <c r="F162" s="4">
        <v>0</v>
      </c>
      <c r="G162" s="4">
        <v>1728</v>
      </c>
    </row>
    <row r="163" spans="1:7" x14ac:dyDescent="0.25">
      <c r="A163" s="3" t="s">
        <v>123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</row>
    <row r="164" spans="1:7" x14ac:dyDescent="0.25">
      <c r="A164" s="3" t="s">
        <v>121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x14ac:dyDescent="0.25">
      <c r="A165" s="3" t="s">
        <v>113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x14ac:dyDescent="0.25">
      <c r="A166" s="3" t="s">
        <v>124</v>
      </c>
      <c r="B166" s="4">
        <v>3234</v>
      </c>
      <c r="C166" s="4">
        <v>17939</v>
      </c>
      <c r="D166" s="4">
        <v>1078932</v>
      </c>
      <c r="E166" s="4">
        <v>219441</v>
      </c>
      <c r="F166" s="4">
        <v>6008</v>
      </c>
      <c r="G166" s="4">
        <v>17939</v>
      </c>
    </row>
    <row r="167" spans="1:7" x14ac:dyDescent="0.25">
      <c r="A167" s="3" t="s">
        <v>120</v>
      </c>
      <c r="B167" s="4">
        <v>148</v>
      </c>
      <c r="C167" s="4">
        <v>2207</v>
      </c>
      <c r="D167" s="4">
        <v>3341</v>
      </c>
      <c r="E167" s="4">
        <v>681</v>
      </c>
      <c r="F167" s="4">
        <v>6851</v>
      </c>
      <c r="G167" s="4">
        <v>2207</v>
      </c>
    </row>
    <row r="168" spans="1:7" x14ac:dyDescent="0.25">
      <c r="A168" s="3" t="s">
        <v>111</v>
      </c>
      <c r="B168" s="4">
        <v>1</v>
      </c>
      <c r="C168" s="4">
        <v>50</v>
      </c>
      <c r="D168" s="4">
        <v>3058</v>
      </c>
      <c r="E168" s="4">
        <v>630</v>
      </c>
      <c r="F168" s="4">
        <v>0</v>
      </c>
      <c r="G168" s="4">
        <v>50</v>
      </c>
    </row>
    <row r="169" spans="1:7" x14ac:dyDescent="0.25">
      <c r="A169" s="3" t="s">
        <v>121</v>
      </c>
      <c r="B169" s="4">
        <v>225</v>
      </c>
      <c r="C169" s="4">
        <v>5831</v>
      </c>
      <c r="D169" s="4">
        <v>16985</v>
      </c>
      <c r="E169" s="4">
        <v>3457</v>
      </c>
      <c r="F169" s="4">
        <v>9684</v>
      </c>
      <c r="G169" s="4">
        <v>5831</v>
      </c>
    </row>
    <row r="170" spans="1:7" x14ac:dyDescent="0.25">
      <c r="A170" s="3" t="s">
        <v>113</v>
      </c>
      <c r="B170" s="4">
        <v>8</v>
      </c>
      <c r="C170" s="4">
        <v>118</v>
      </c>
      <c r="D170" s="4">
        <v>7401</v>
      </c>
      <c r="E170" s="4">
        <v>1514</v>
      </c>
      <c r="F170" s="4">
        <v>0</v>
      </c>
      <c r="G170" s="4">
        <v>118</v>
      </c>
    </row>
    <row r="171" spans="1:7" x14ac:dyDescent="0.25">
      <c r="A171" s="3" t="s">
        <v>125</v>
      </c>
      <c r="B171" s="4">
        <v>11</v>
      </c>
      <c r="C171" s="4">
        <v>160</v>
      </c>
      <c r="D171" s="4">
        <v>11322</v>
      </c>
      <c r="E171" s="4">
        <v>2320</v>
      </c>
      <c r="F171" s="4">
        <v>113</v>
      </c>
      <c r="G171" s="4">
        <v>160</v>
      </c>
    </row>
    <row r="172" spans="1:7" x14ac:dyDescent="0.25">
      <c r="A172" s="3" t="s">
        <v>119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3" spans="1:7" x14ac:dyDescent="0.25">
      <c r="A173" s="3" t="s">
        <v>120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7" x14ac:dyDescent="0.25">
      <c r="A174" s="3" t="s">
        <v>111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</row>
    <row r="175" spans="1:7" x14ac:dyDescent="0.25">
      <c r="A175" s="3" t="s">
        <v>121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x14ac:dyDescent="0.25">
      <c r="A176" s="3" t="s">
        <v>113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x14ac:dyDescent="0.25">
      <c r="A177" s="3" t="s">
        <v>126</v>
      </c>
      <c r="B177" s="4">
        <v>394</v>
      </c>
      <c r="C177" s="4">
        <v>6195</v>
      </c>
      <c r="D177" s="4">
        <v>418821</v>
      </c>
      <c r="E177" s="4">
        <v>85375</v>
      </c>
      <c r="F177" s="4">
        <v>5864</v>
      </c>
      <c r="G177" s="4">
        <v>6195</v>
      </c>
    </row>
    <row r="178" spans="1:7" x14ac:dyDescent="0.25">
      <c r="A178" s="3" t="s">
        <v>119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79" spans="1:7" x14ac:dyDescent="0.25">
      <c r="A179" s="3" t="s">
        <v>115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x14ac:dyDescent="0.25">
      <c r="A180" s="3" t="s">
        <v>111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5">
      <c r="A181" s="3" t="s">
        <v>116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</row>
    <row r="182" spans="1:7" x14ac:dyDescent="0.25">
      <c r="A182" s="3" t="s">
        <v>127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3" spans="1:7" x14ac:dyDescent="0.25">
      <c r="A183" s="3" t="s">
        <v>128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</row>
    <row r="184" spans="1:7" x14ac:dyDescent="0.25">
      <c r="A184" s="1" t="s">
        <v>129</v>
      </c>
      <c r="B184" s="1">
        <v>742</v>
      </c>
      <c r="C184" s="1">
        <v>4440</v>
      </c>
      <c r="D184" s="1">
        <v>334454</v>
      </c>
      <c r="E184" s="1">
        <v>68047</v>
      </c>
      <c r="F184" s="1">
        <v>0</v>
      </c>
      <c r="G184" s="4">
        <v>4440</v>
      </c>
    </row>
    <row r="185" spans="1:7" x14ac:dyDescent="0.25">
      <c r="A185" s="1" t="s">
        <v>130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</row>
    <row r="186" spans="1:7" x14ac:dyDescent="0.25">
      <c r="A186" s="1" t="s">
        <v>111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</row>
    <row r="187" spans="1:7" x14ac:dyDescent="0.25">
      <c r="A187" s="1" t="s">
        <v>131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</row>
    <row r="188" spans="1:7" x14ac:dyDescent="0.25">
      <c r="A188" s="1" t="s">
        <v>113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</row>
    <row r="189" spans="1:7" x14ac:dyDescent="0.25">
      <c r="A189" s="1" t="s">
        <v>132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</row>
    <row r="190" spans="1:7" x14ac:dyDescent="0.25">
      <c r="A190" s="6" t="s">
        <v>133</v>
      </c>
      <c r="B190" s="7">
        <v>261174</v>
      </c>
      <c r="C190" s="7">
        <v>545228</v>
      </c>
      <c r="D190" s="7">
        <v>18835020</v>
      </c>
      <c r="E190" s="7">
        <v>3832112</v>
      </c>
      <c r="F190" s="7">
        <v>319533</v>
      </c>
      <c r="G190" s="7">
        <v>545228</v>
      </c>
    </row>
    <row r="191" spans="1:7" x14ac:dyDescent="0.25">
      <c r="A191" s="3" t="s">
        <v>134</v>
      </c>
      <c r="B191" s="11">
        <v>5184</v>
      </c>
      <c r="C191" s="11">
        <v>1835500</v>
      </c>
      <c r="D191" s="11">
        <v>24856</v>
      </c>
      <c r="E191" s="11">
        <v>5052</v>
      </c>
      <c r="F191" s="11">
        <v>2106400</v>
      </c>
      <c r="G191" s="4">
        <v>1835500</v>
      </c>
    </row>
    <row r="192" spans="1:7" x14ac:dyDescent="0.25">
      <c r="A192" s="3" t="s">
        <v>135</v>
      </c>
      <c r="B192" s="11">
        <v>6431</v>
      </c>
      <c r="C192" s="11">
        <v>8511500</v>
      </c>
      <c r="D192" s="11">
        <v>118314</v>
      </c>
      <c r="E192" s="11">
        <v>24073</v>
      </c>
      <c r="F192" s="11">
        <v>2767500</v>
      </c>
      <c r="G192" s="4">
        <v>8511500</v>
      </c>
    </row>
    <row r="193" spans="1:7" x14ac:dyDescent="0.25">
      <c r="A193" s="3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">
        <v>0</v>
      </c>
    </row>
    <row r="194" spans="1:7" x14ac:dyDescent="0.25">
      <c r="A194" s="3" t="s">
        <v>137</v>
      </c>
      <c r="B194" s="11">
        <v>4412</v>
      </c>
      <c r="C194" s="11">
        <v>3053700</v>
      </c>
      <c r="D194" s="11">
        <v>170998</v>
      </c>
      <c r="E194" s="11">
        <v>34776</v>
      </c>
      <c r="F194" s="11">
        <v>845700</v>
      </c>
      <c r="G194" s="4">
        <v>3053700</v>
      </c>
    </row>
    <row r="195" spans="1:7" x14ac:dyDescent="0.25">
      <c r="A195" s="3" t="s">
        <v>138</v>
      </c>
      <c r="B195" s="11">
        <v>9159</v>
      </c>
      <c r="C195" s="11">
        <v>8015300</v>
      </c>
      <c r="D195" s="11">
        <v>130042</v>
      </c>
      <c r="E195" s="11">
        <v>26514</v>
      </c>
      <c r="F195" s="11">
        <v>4560900</v>
      </c>
      <c r="G195" s="4">
        <v>8015300</v>
      </c>
    </row>
    <row r="196" spans="1:7" x14ac:dyDescent="0.25">
      <c r="A196" s="3" t="s">
        <v>139</v>
      </c>
      <c r="B196" s="11">
        <v>1478</v>
      </c>
      <c r="C196" s="11">
        <v>1219400</v>
      </c>
      <c r="D196" s="11">
        <v>16705</v>
      </c>
      <c r="E196" s="11">
        <v>3398</v>
      </c>
      <c r="F196" s="11">
        <v>286700</v>
      </c>
      <c r="G196" s="4">
        <v>1219400</v>
      </c>
    </row>
    <row r="197" spans="1:7" x14ac:dyDescent="0.25">
      <c r="A197" s="3" t="s">
        <v>140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</row>
    <row r="198" spans="1:7" x14ac:dyDescent="0.25">
      <c r="A198" s="3" t="s">
        <v>141</v>
      </c>
      <c r="B198" s="11">
        <v>2611</v>
      </c>
      <c r="C198" s="11">
        <v>5302600</v>
      </c>
      <c r="D198" s="11">
        <v>25299</v>
      </c>
      <c r="E198" s="11">
        <v>5144</v>
      </c>
      <c r="F198" s="11">
        <v>644400</v>
      </c>
      <c r="G198" s="4">
        <v>5302600</v>
      </c>
    </row>
    <row r="199" spans="1:7" x14ac:dyDescent="0.25">
      <c r="A199" s="3" t="s">
        <v>142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1:7" x14ac:dyDescent="0.25">
      <c r="A200" s="3" t="s">
        <v>143</v>
      </c>
      <c r="B200" s="11">
        <v>4526</v>
      </c>
      <c r="C200" s="11">
        <v>3511200</v>
      </c>
      <c r="D200" s="11">
        <v>41509</v>
      </c>
      <c r="E200" s="11">
        <v>8446</v>
      </c>
      <c r="F200" s="11">
        <v>3274900</v>
      </c>
      <c r="G200" s="4">
        <v>3511200</v>
      </c>
    </row>
    <row r="201" spans="1:7" x14ac:dyDescent="0.25">
      <c r="A201" s="3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">
        <v>0</v>
      </c>
    </row>
    <row r="202" spans="1:7" x14ac:dyDescent="0.25">
      <c r="A202" s="3" t="s">
        <v>145</v>
      </c>
      <c r="B202" s="11">
        <v>11515</v>
      </c>
      <c r="C202" s="11">
        <v>6107000</v>
      </c>
      <c r="D202" s="11">
        <v>111412</v>
      </c>
      <c r="E202" s="11">
        <v>22675</v>
      </c>
      <c r="F202" s="11">
        <v>914400</v>
      </c>
      <c r="G202" s="4">
        <v>6107000</v>
      </c>
    </row>
    <row r="203" spans="1:7" x14ac:dyDescent="0.25">
      <c r="A203" s="3" t="s">
        <v>146</v>
      </c>
      <c r="B203" s="11">
        <v>9106</v>
      </c>
      <c r="C203" s="11">
        <v>3105900</v>
      </c>
      <c r="D203" s="11">
        <v>130789</v>
      </c>
      <c r="E203" s="11">
        <v>26610</v>
      </c>
      <c r="F203" s="11">
        <v>1370100</v>
      </c>
      <c r="G203" s="4">
        <v>3105900</v>
      </c>
    </row>
    <row r="204" spans="1:7" x14ac:dyDescent="0.25">
      <c r="A204" s="3" t="s">
        <v>147</v>
      </c>
      <c r="B204" s="11">
        <v>11189</v>
      </c>
      <c r="C204" s="11">
        <v>5003200</v>
      </c>
      <c r="D204" s="11">
        <v>109952</v>
      </c>
      <c r="E204" s="11">
        <v>22382</v>
      </c>
      <c r="F204" s="11">
        <v>2164000</v>
      </c>
      <c r="G204" s="4">
        <v>5003200</v>
      </c>
    </row>
    <row r="205" spans="1:7" x14ac:dyDescent="0.25">
      <c r="A205" s="3" t="s">
        <v>148</v>
      </c>
      <c r="B205" s="11">
        <v>18689</v>
      </c>
      <c r="C205" s="11">
        <v>2140500</v>
      </c>
      <c r="D205" s="11">
        <v>71853</v>
      </c>
      <c r="E205" s="11">
        <v>14603</v>
      </c>
      <c r="F205" s="11">
        <v>1195300</v>
      </c>
      <c r="G205" s="4">
        <v>2140500</v>
      </c>
    </row>
    <row r="206" spans="1:7" x14ac:dyDescent="0.25">
      <c r="A206" s="3" t="s">
        <v>149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</row>
    <row r="207" spans="1:7" x14ac:dyDescent="0.25">
      <c r="A207" s="3" t="s">
        <v>150</v>
      </c>
      <c r="B207" s="4">
        <v>2875</v>
      </c>
      <c r="C207" s="4">
        <v>793805</v>
      </c>
      <c r="D207" s="4">
        <v>8062</v>
      </c>
      <c r="E207" s="4">
        <v>1639</v>
      </c>
      <c r="F207" s="4">
        <v>568900</v>
      </c>
      <c r="G207" s="4">
        <v>793805</v>
      </c>
    </row>
    <row r="208" spans="1:7" x14ac:dyDescent="0.25">
      <c r="A208" s="3" t="s">
        <v>151</v>
      </c>
      <c r="B208" s="4">
        <v>11729</v>
      </c>
      <c r="C208" s="4">
        <v>7923400</v>
      </c>
      <c r="D208" s="4">
        <v>263652</v>
      </c>
      <c r="E208" s="4">
        <v>53610</v>
      </c>
      <c r="F208" s="4">
        <v>2113200</v>
      </c>
      <c r="G208" s="4">
        <v>7923400</v>
      </c>
    </row>
    <row r="209" spans="1:10" x14ac:dyDescent="0.25">
      <c r="A209" s="3" t="s">
        <v>152</v>
      </c>
      <c r="B209" s="4">
        <v>7143</v>
      </c>
      <c r="C209" s="4">
        <v>3094800</v>
      </c>
      <c r="D209" s="4">
        <v>75572</v>
      </c>
      <c r="E209" s="4">
        <v>15381</v>
      </c>
      <c r="F209" s="4">
        <v>996800</v>
      </c>
      <c r="G209" s="4">
        <v>3094800</v>
      </c>
    </row>
    <row r="210" spans="1:10" x14ac:dyDescent="0.25">
      <c r="A210" s="3" t="s">
        <v>153</v>
      </c>
      <c r="B210" s="4">
        <v>14936</v>
      </c>
      <c r="C210" s="4">
        <v>7374000</v>
      </c>
      <c r="D210" s="4">
        <v>122577</v>
      </c>
      <c r="E210" s="4">
        <v>24951</v>
      </c>
      <c r="F210" s="4">
        <v>862000</v>
      </c>
      <c r="G210" s="4">
        <v>7374000</v>
      </c>
    </row>
    <row r="211" spans="1:10" x14ac:dyDescent="0.25">
      <c r="A211" s="3" t="s">
        <v>154</v>
      </c>
      <c r="B211" s="4">
        <v>6515</v>
      </c>
      <c r="C211" s="4">
        <v>16062400</v>
      </c>
      <c r="D211" s="4">
        <v>33229</v>
      </c>
      <c r="E211" s="4">
        <v>6750</v>
      </c>
      <c r="F211" s="4">
        <v>10403200</v>
      </c>
      <c r="G211" s="4">
        <v>16062400</v>
      </c>
    </row>
    <row r="212" spans="1:10" x14ac:dyDescent="0.25">
      <c r="A212" s="3" t="s">
        <v>155</v>
      </c>
      <c r="B212" s="4">
        <v>11180</v>
      </c>
      <c r="C212" s="4">
        <v>5044600</v>
      </c>
      <c r="D212" s="4">
        <v>83731</v>
      </c>
      <c r="E212" s="4">
        <v>17022</v>
      </c>
      <c r="F212" s="4">
        <v>969400</v>
      </c>
      <c r="G212" s="4">
        <v>5044600</v>
      </c>
    </row>
    <row r="213" spans="1:10" x14ac:dyDescent="0.25">
      <c r="A213" s="3" t="s">
        <v>156</v>
      </c>
      <c r="B213" s="11">
        <v>307</v>
      </c>
      <c r="C213" s="11">
        <v>965800</v>
      </c>
      <c r="D213" s="11">
        <v>3096</v>
      </c>
      <c r="E213" s="11">
        <v>630</v>
      </c>
      <c r="F213" s="11">
        <v>60900</v>
      </c>
      <c r="G213" s="4">
        <v>965800</v>
      </c>
    </row>
    <row r="214" spans="1:10" x14ac:dyDescent="0.25">
      <c r="A214" s="3" t="s">
        <v>157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</row>
    <row r="215" spans="1:10" x14ac:dyDescent="0.25">
      <c r="A215" s="3" t="s">
        <v>158</v>
      </c>
      <c r="B215" s="11">
        <v>157</v>
      </c>
      <c r="C215" s="11">
        <v>66000</v>
      </c>
      <c r="D215" s="11">
        <v>271</v>
      </c>
      <c r="E215" s="11">
        <v>55</v>
      </c>
      <c r="F215" s="11">
        <v>36000</v>
      </c>
      <c r="G215" s="4">
        <v>66000</v>
      </c>
    </row>
    <row r="216" spans="1:10" x14ac:dyDescent="0.25">
      <c r="A216" s="3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">
        <v>0</v>
      </c>
    </row>
    <row r="217" spans="1:10" s="9" customFormat="1" x14ac:dyDescent="0.25">
      <c r="A217" s="3" t="s">
        <v>160</v>
      </c>
      <c r="B217" s="13">
        <v>15918</v>
      </c>
      <c r="C217" s="13">
        <v>20074000</v>
      </c>
      <c r="D217" s="13">
        <v>780977</v>
      </c>
      <c r="E217" s="13">
        <v>158808</v>
      </c>
      <c r="F217" s="13">
        <v>4889800</v>
      </c>
      <c r="G217" s="4">
        <v>20074000</v>
      </c>
      <c r="H217" s="1"/>
      <c r="I217" s="1"/>
      <c r="J217" s="1"/>
    </row>
    <row r="218" spans="1:10" x14ac:dyDescent="0.25">
      <c r="A218" s="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">
        <v>0</v>
      </c>
      <c r="H218" s="9"/>
      <c r="I218" s="9"/>
    </row>
    <row r="219" spans="1:10" x14ac:dyDescent="0.25">
      <c r="A219" s="3" t="s">
        <v>162</v>
      </c>
      <c r="B219" s="11">
        <v>9111</v>
      </c>
      <c r="C219" s="11">
        <v>1687200</v>
      </c>
      <c r="D219" s="11">
        <v>46720</v>
      </c>
      <c r="E219" s="11">
        <v>9506</v>
      </c>
      <c r="F219" s="11">
        <v>304600</v>
      </c>
      <c r="G219" s="4">
        <v>1687200</v>
      </c>
    </row>
    <row r="220" spans="1:10" x14ac:dyDescent="0.25">
      <c r="A220" s="3" t="s">
        <v>163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10" x14ac:dyDescent="0.25">
      <c r="A221" s="3" t="s">
        <v>164</v>
      </c>
      <c r="B221" s="4">
        <v>13653</v>
      </c>
      <c r="C221" s="4">
        <v>5765700</v>
      </c>
      <c r="D221" s="4">
        <v>342637</v>
      </c>
      <c r="E221" s="4">
        <v>69618</v>
      </c>
      <c r="F221" s="4">
        <v>1094700</v>
      </c>
      <c r="G221" s="4">
        <v>5765700</v>
      </c>
    </row>
    <row r="222" spans="1:10" x14ac:dyDescent="0.25">
      <c r="A222" s="3" t="s">
        <v>165</v>
      </c>
      <c r="B222" s="4">
        <v>5180</v>
      </c>
      <c r="C222" s="4">
        <v>2039000</v>
      </c>
      <c r="D222" s="4">
        <v>108021</v>
      </c>
      <c r="E222" s="4">
        <v>21963</v>
      </c>
      <c r="F222" s="4">
        <v>384800</v>
      </c>
      <c r="G222" s="4">
        <v>2039000</v>
      </c>
    </row>
    <row r="223" spans="1:10" x14ac:dyDescent="0.25">
      <c r="A223" s="3" t="s">
        <v>166</v>
      </c>
      <c r="B223" s="11">
        <v>4621</v>
      </c>
      <c r="C223" s="11">
        <v>4425700</v>
      </c>
      <c r="D223" s="11">
        <v>38965</v>
      </c>
      <c r="E223" s="11">
        <v>7927</v>
      </c>
      <c r="F223" s="11">
        <v>953000</v>
      </c>
      <c r="G223" s="4">
        <v>4425700</v>
      </c>
    </row>
    <row r="224" spans="1:10" x14ac:dyDescent="0.25">
      <c r="A224" s="3" t="s">
        <v>167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</row>
    <row r="225" spans="1:7" x14ac:dyDescent="0.25">
      <c r="A225" s="3" t="s">
        <v>168</v>
      </c>
      <c r="B225" s="11">
        <v>76425</v>
      </c>
      <c r="C225" s="11">
        <v>21406500</v>
      </c>
      <c r="D225" s="11">
        <v>1521030</v>
      </c>
      <c r="E225" s="11">
        <v>309191</v>
      </c>
      <c r="F225" s="11">
        <v>7119500</v>
      </c>
      <c r="G225" s="4">
        <v>21406500</v>
      </c>
    </row>
    <row r="226" spans="1:7" x14ac:dyDescent="0.25">
      <c r="A226" s="3" t="s">
        <v>169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</row>
    <row r="227" spans="1:7" x14ac:dyDescent="0.25">
      <c r="A227" s="3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">
        <v>0</v>
      </c>
    </row>
    <row r="228" spans="1:7" x14ac:dyDescent="0.25">
      <c r="A228" s="3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">
        <v>0</v>
      </c>
    </row>
    <row r="229" spans="1:7" x14ac:dyDescent="0.25">
      <c r="A229" s="3" t="s">
        <v>172</v>
      </c>
      <c r="B229" s="11">
        <v>2830</v>
      </c>
      <c r="C229" s="11">
        <v>1047400</v>
      </c>
      <c r="D229" s="11">
        <v>36343</v>
      </c>
      <c r="E229" s="11">
        <v>7396</v>
      </c>
      <c r="F229" s="11">
        <v>321200</v>
      </c>
      <c r="G229" s="4">
        <v>1047400</v>
      </c>
    </row>
    <row r="230" spans="1:7" ht="13" x14ac:dyDescent="0.3">
      <c r="A230" s="14" t="s">
        <v>173</v>
      </c>
      <c r="B230" s="15">
        <v>261696</v>
      </c>
      <c r="C230" s="15">
        <v>143740605</v>
      </c>
      <c r="D230" s="15">
        <v>4391756</v>
      </c>
      <c r="E230" s="15">
        <v>868995</v>
      </c>
      <c r="F230" s="15">
        <v>49101900</v>
      </c>
      <c r="G230" s="15">
        <v>145576105</v>
      </c>
    </row>
    <row r="231" spans="1:7" ht="13.5" thickBot="1" x14ac:dyDescent="0.35">
      <c r="A231" s="14" t="s">
        <v>174</v>
      </c>
      <c r="B231" s="15">
        <v>5459898</v>
      </c>
      <c r="C231" s="15">
        <v>521930333</v>
      </c>
      <c r="D231" s="15">
        <v>15530347916.129351</v>
      </c>
      <c r="E231" s="15">
        <v>3152354640.0436001</v>
      </c>
      <c r="F231" s="15">
        <v>131308128</v>
      </c>
      <c r="G231" s="15">
        <v>523765833</v>
      </c>
    </row>
    <row r="232" spans="1:7" ht="13" thickBot="1" x14ac:dyDescent="0.3">
      <c r="A232" s="58" t="s">
        <v>175</v>
      </c>
      <c r="B232" s="59">
        <v>0</v>
      </c>
      <c r="C232" s="59">
        <v>0</v>
      </c>
      <c r="D232" s="59">
        <v>0</v>
      </c>
      <c r="E232" s="59">
        <v>0</v>
      </c>
      <c r="F232" s="59">
        <v>0</v>
      </c>
      <c r="G232" s="60">
        <v>0</v>
      </c>
    </row>
    <row r="233" spans="1:7" x14ac:dyDescent="0.25">
      <c r="A233" s="3" t="s">
        <v>176</v>
      </c>
      <c r="B233" s="1">
        <v>146</v>
      </c>
      <c r="C233" s="17">
        <v>10370.8186212</v>
      </c>
      <c r="D233" s="18">
        <v>518540.93105999997</v>
      </c>
      <c r="E233" s="12">
        <v>104681.726266276</v>
      </c>
      <c r="F233" s="16">
        <v>220577</v>
      </c>
      <c r="G233" s="20">
        <v>21779562</v>
      </c>
    </row>
    <row r="234" spans="1:7" x14ac:dyDescent="0.25">
      <c r="A234" s="3" t="s">
        <v>177</v>
      </c>
      <c r="B234" s="1">
        <v>18</v>
      </c>
      <c r="C234" s="17">
        <v>645529.07290399994</v>
      </c>
      <c r="D234" s="18">
        <v>32276453.645199999</v>
      </c>
      <c r="E234" s="12">
        <v>6515888.4920157399</v>
      </c>
      <c r="F234" s="16">
        <v>597308</v>
      </c>
      <c r="G234" s="20">
        <v>14743835</v>
      </c>
    </row>
    <row r="235" spans="1:7" x14ac:dyDescent="0.25">
      <c r="A235" s="3" t="s">
        <v>178</v>
      </c>
      <c r="B235" s="1" t="s">
        <v>228</v>
      </c>
      <c r="C235" s="17" t="s">
        <v>228</v>
      </c>
      <c r="D235" s="18" t="s">
        <v>228</v>
      </c>
      <c r="E235" s="12" t="s">
        <v>228</v>
      </c>
      <c r="F235" s="16" t="s">
        <v>228</v>
      </c>
      <c r="G235" s="20"/>
    </row>
    <row r="236" spans="1:7" x14ac:dyDescent="0.25">
      <c r="A236" s="3" t="s">
        <v>179</v>
      </c>
      <c r="B236" s="1" t="s">
        <v>228</v>
      </c>
      <c r="C236" s="17" t="s">
        <v>228</v>
      </c>
      <c r="D236" s="18" t="s">
        <v>228</v>
      </c>
      <c r="E236" s="12" t="s">
        <v>228</v>
      </c>
      <c r="F236" s="16" t="s">
        <v>228</v>
      </c>
      <c r="G236" s="20"/>
    </row>
    <row r="237" spans="1:7" x14ac:dyDescent="0.25">
      <c r="A237" s="3" t="s">
        <v>180</v>
      </c>
      <c r="B237" s="1">
        <v>1</v>
      </c>
      <c r="C237" s="17">
        <v>16</v>
      </c>
      <c r="D237" s="18">
        <v>800</v>
      </c>
      <c r="E237" s="12">
        <v>161.50196830523799</v>
      </c>
      <c r="F237" s="16">
        <v>2594</v>
      </c>
      <c r="G237" s="20">
        <v>640123</v>
      </c>
    </row>
    <row r="238" spans="1:7" x14ac:dyDescent="0.25">
      <c r="A238" s="3" t="s">
        <v>181</v>
      </c>
      <c r="B238" s="1" t="s">
        <v>228</v>
      </c>
      <c r="C238" s="17" t="s">
        <v>228</v>
      </c>
      <c r="D238" s="18" t="s">
        <v>228</v>
      </c>
      <c r="E238" s="12" t="s">
        <v>228</v>
      </c>
      <c r="F238" s="16">
        <v>78344</v>
      </c>
      <c r="G238" s="20">
        <v>6032620</v>
      </c>
    </row>
    <row r="239" spans="1:7" x14ac:dyDescent="0.25">
      <c r="A239" s="3" t="s">
        <v>182</v>
      </c>
      <c r="B239" s="1">
        <v>648</v>
      </c>
      <c r="C239" s="17">
        <v>8850.84</v>
      </c>
      <c r="D239" s="18">
        <v>442542</v>
      </c>
      <c r="E239" s="12">
        <v>89339.255072171101</v>
      </c>
      <c r="F239" s="16">
        <v>96795</v>
      </c>
      <c r="G239" s="20">
        <v>18342414</v>
      </c>
    </row>
    <row r="240" spans="1:7" x14ac:dyDescent="0.25">
      <c r="A240" s="3" t="s">
        <v>183</v>
      </c>
      <c r="B240" s="1">
        <v>2</v>
      </c>
      <c r="C240" s="17">
        <v>295800.4416892</v>
      </c>
      <c r="D240" s="18">
        <v>14790022.08446</v>
      </c>
      <c r="E240" s="12">
        <v>2985772.0973977898</v>
      </c>
      <c r="F240" s="16">
        <v>27570</v>
      </c>
      <c r="G240" s="20">
        <v>212204</v>
      </c>
    </row>
    <row r="241" spans="1:7" x14ac:dyDescent="0.25">
      <c r="A241" s="3" t="s">
        <v>184</v>
      </c>
      <c r="B241" s="1">
        <v>2</v>
      </c>
      <c r="C241" s="17">
        <v>295800.4416892</v>
      </c>
      <c r="D241" s="18">
        <v>14790022.08446</v>
      </c>
      <c r="E241" s="12">
        <v>2985772.0973977898</v>
      </c>
      <c r="F241" s="16">
        <v>1227245</v>
      </c>
      <c r="G241" s="20">
        <v>53363730</v>
      </c>
    </row>
    <row r="242" spans="1:7" x14ac:dyDescent="0.25">
      <c r="A242" s="3" t="s">
        <v>185</v>
      </c>
      <c r="B242" s="1" t="s">
        <v>228</v>
      </c>
      <c r="C242" s="17" t="s">
        <v>228</v>
      </c>
      <c r="D242" s="18" t="s">
        <v>228</v>
      </c>
      <c r="E242" s="12" t="s">
        <v>228</v>
      </c>
      <c r="F242" s="16" t="s">
        <v>228</v>
      </c>
      <c r="G242" s="20"/>
    </row>
    <row r="243" spans="1:7" x14ac:dyDescent="0.25">
      <c r="A243" s="3" t="s">
        <v>186</v>
      </c>
      <c r="B243" s="1">
        <v>1</v>
      </c>
      <c r="C243" s="17">
        <v>16</v>
      </c>
      <c r="D243" s="18">
        <v>800</v>
      </c>
      <c r="E243" s="12">
        <v>161.50196830523799</v>
      </c>
      <c r="F243" s="16">
        <v>5261</v>
      </c>
      <c r="G243" s="20">
        <v>71682</v>
      </c>
    </row>
    <row r="244" spans="1:7" x14ac:dyDescent="0.25">
      <c r="A244" s="3" t="s">
        <v>187</v>
      </c>
      <c r="B244" s="1" t="s">
        <v>228</v>
      </c>
      <c r="C244" s="12" t="s">
        <v>228</v>
      </c>
      <c r="D244" s="18" t="s">
        <v>228</v>
      </c>
      <c r="E244" s="12" t="s">
        <v>228</v>
      </c>
      <c r="F244" s="4" t="s">
        <v>228</v>
      </c>
      <c r="G244" s="20"/>
    </row>
    <row r="245" spans="1:7" x14ac:dyDescent="0.25">
      <c r="A245" s="3" t="s">
        <v>188</v>
      </c>
      <c r="B245" s="1" t="s">
        <v>228</v>
      </c>
      <c r="C245" s="12" t="s">
        <v>228</v>
      </c>
      <c r="D245" s="18" t="s">
        <v>228</v>
      </c>
      <c r="E245" s="12" t="s">
        <v>228</v>
      </c>
      <c r="F245" s="4">
        <v>508</v>
      </c>
      <c r="G245" s="20">
        <v>14396</v>
      </c>
    </row>
    <row r="246" spans="1:7" x14ac:dyDescent="0.25">
      <c r="A246" s="3" t="s">
        <v>189</v>
      </c>
      <c r="B246" s="1" t="s">
        <v>228</v>
      </c>
      <c r="C246" s="12" t="s">
        <v>228</v>
      </c>
      <c r="D246" s="18" t="s">
        <v>228</v>
      </c>
      <c r="E246" s="12" t="s">
        <v>228</v>
      </c>
      <c r="F246" s="4" t="s">
        <v>228</v>
      </c>
      <c r="G246" s="20"/>
    </row>
    <row r="247" spans="1:7" x14ac:dyDescent="0.25">
      <c r="A247" s="3" t="s">
        <v>190</v>
      </c>
      <c r="B247" s="1" t="s">
        <v>228</v>
      </c>
      <c r="C247" s="12" t="s">
        <v>228</v>
      </c>
      <c r="D247" s="18" t="s">
        <v>228</v>
      </c>
      <c r="E247" s="12" t="s">
        <v>228</v>
      </c>
      <c r="F247" s="4" t="s">
        <v>228</v>
      </c>
      <c r="G247" s="20"/>
    </row>
    <row r="248" spans="1:7" x14ac:dyDescent="0.25">
      <c r="A248" s="3" t="s">
        <v>191</v>
      </c>
      <c r="B248" s="1" t="s">
        <v>228</v>
      </c>
      <c r="C248" s="12" t="s">
        <v>228</v>
      </c>
      <c r="D248" s="18" t="s">
        <v>228</v>
      </c>
      <c r="E248" s="12" t="s">
        <v>228</v>
      </c>
      <c r="F248" s="4" t="s">
        <v>228</v>
      </c>
      <c r="G248" s="20"/>
    </row>
    <row r="249" spans="1:7" x14ac:dyDescent="0.25">
      <c r="A249" s="3" t="s">
        <v>183</v>
      </c>
      <c r="B249" s="1">
        <v>2</v>
      </c>
      <c r="C249" s="12">
        <v>295800.4416892</v>
      </c>
      <c r="D249" s="18">
        <v>14790022.08446</v>
      </c>
      <c r="E249" s="12">
        <v>2985772.0973977898</v>
      </c>
      <c r="F249" s="4">
        <v>40299</v>
      </c>
      <c r="G249" s="20">
        <v>40299</v>
      </c>
    </row>
    <row r="250" spans="1:7" ht="13" x14ac:dyDescent="0.3">
      <c r="A250" s="14" t="s">
        <v>192</v>
      </c>
      <c r="B250" s="15">
        <v>820</v>
      </c>
      <c r="C250" s="15">
        <v>1552184.0565928</v>
      </c>
      <c r="D250" s="15">
        <v>77609202.829640001</v>
      </c>
      <c r="E250" s="15">
        <v>15667548.769484166</v>
      </c>
      <c r="F250" s="15">
        <v>2296501</v>
      </c>
      <c r="G250" s="15">
        <v>115240865</v>
      </c>
    </row>
    <row r="251" spans="1:7" x14ac:dyDescent="0.25">
      <c r="A251" s="3" t="s">
        <v>193</v>
      </c>
      <c r="B251" s="1">
        <v>753</v>
      </c>
      <c r="C251" s="17">
        <v>2741.13</v>
      </c>
      <c r="D251" s="18">
        <v>678909.37274999998</v>
      </c>
      <c r="E251" s="17">
        <v>137056.5</v>
      </c>
      <c r="F251" s="19">
        <v>11120</v>
      </c>
      <c r="G251" s="20">
        <v>933125</v>
      </c>
    </row>
    <row r="252" spans="1:7" x14ac:dyDescent="0.25">
      <c r="A252" s="3" t="s">
        <v>194</v>
      </c>
      <c r="B252" s="1">
        <v>112</v>
      </c>
      <c r="C252" s="17">
        <v>507.73</v>
      </c>
      <c r="D252" s="18">
        <v>125752.02774999999</v>
      </c>
      <c r="E252" s="17">
        <v>25386.5</v>
      </c>
      <c r="F252" s="19">
        <v>4492</v>
      </c>
      <c r="G252" s="20">
        <v>288837</v>
      </c>
    </row>
    <row r="253" spans="1:7" x14ac:dyDescent="0.25">
      <c r="A253" s="3" t="s">
        <v>195</v>
      </c>
      <c r="B253" s="1">
        <v>126</v>
      </c>
      <c r="C253" s="17">
        <v>5495</v>
      </c>
      <c r="D253" s="18">
        <v>732066</v>
      </c>
      <c r="E253" s="17">
        <v>147787.62491167799</v>
      </c>
      <c r="F253" s="16">
        <v>14739</v>
      </c>
      <c r="G253" s="20">
        <v>5199515</v>
      </c>
    </row>
    <row r="254" spans="1:7" x14ac:dyDescent="0.25">
      <c r="A254" s="3" t="s">
        <v>196</v>
      </c>
      <c r="B254" s="1">
        <v>122</v>
      </c>
      <c r="C254" s="17">
        <v>8386</v>
      </c>
      <c r="D254" s="18">
        <v>1053530</v>
      </c>
      <c r="E254" s="17">
        <v>212683.96083577201</v>
      </c>
      <c r="F254" s="4">
        <v>14864</v>
      </c>
      <c r="G254" s="20">
        <v>1560459</v>
      </c>
    </row>
    <row r="255" spans="1:7" x14ac:dyDescent="0.25">
      <c r="A255" s="3" t="s">
        <v>197</v>
      </c>
      <c r="B255" s="1" t="s">
        <v>228</v>
      </c>
      <c r="C255" s="17" t="s">
        <v>228</v>
      </c>
      <c r="D255" s="18" t="s">
        <v>228</v>
      </c>
      <c r="E255" s="17" t="s">
        <v>228</v>
      </c>
      <c r="F255" s="4"/>
      <c r="G255" s="20">
        <v>6</v>
      </c>
    </row>
    <row r="256" spans="1:7" x14ac:dyDescent="0.25">
      <c r="A256" s="3" t="s">
        <v>198</v>
      </c>
      <c r="B256" s="1" t="s">
        <v>228</v>
      </c>
      <c r="C256" s="17" t="s">
        <v>228</v>
      </c>
      <c r="D256" s="18" t="s">
        <v>228</v>
      </c>
      <c r="E256" s="17" t="s">
        <v>228</v>
      </c>
      <c r="F256" s="16"/>
      <c r="G256" s="20">
        <v>0</v>
      </c>
    </row>
    <row r="257" spans="1:7" x14ac:dyDescent="0.25">
      <c r="A257" s="3" t="s">
        <v>199</v>
      </c>
      <c r="B257" s="1">
        <v>1669</v>
      </c>
      <c r="C257" s="17">
        <v>12954831</v>
      </c>
      <c r="D257" s="18">
        <v>1649158.0617155</v>
      </c>
      <c r="E257" s="17">
        <v>332927.84126688202</v>
      </c>
      <c r="F257" s="16">
        <v>757854</v>
      </c>
      <c r="G257" s="20">
        <v>66102123</v>
      </c>
    </row>
    <row r="258" spans="1:7" x14ac:dyDescent="0.25">
      <c r="A258" s="3" t="s">
        <v>200</v>
      </c>
      <c r="B258" s="1">
        <v>3155</v>
      </c>
      <c r="C258" s="17">
        <v>12308487</v>
      </c>
      <c r="D258" s="18">
        <v>1494464.4449954999</v>
      </c>
      <c r="E258" s="17">
        <v>301698.68678621098</v>
      </c>
      <c r="F258" s="16">
        <v>473805</v>
      </c>
      <c r="G258" s="20">
        <v>13417768</v>
      </c>
    </row>
    <row r="259" spans="1:7" x14ac:dyDescent="0.25">
      <c r="A259" s="3" t="s">
        <v>201</v>
      </c>
      <c r="B259" s="1">
        <v>21</v>
      </c>
      <c r="C259" s="17">
        <v>275</v>
      </c>
      <c r="D259" s="18">
        <v>111590.77667000001</v>
      </c>
      <c r="E259" s="17">
        <v>22527.662596144099</v>
      </c>
      <c r="F259" s="16">
        <v>5027</v>
      </c>
      <c r="G259" s="20">
        <v>7204030</v>
      </c>
    </row>
    <row r="260" spans="1:7" x14ac:dyDescent="0.25">
      <c r="A260" s="3" t="s">
        <v>202</v>
      </c>
      <c r="B260" s="1" t="s">
        <v>228</v>
      </c>
      <c r="C260" s="17" t="s">
        <v>228</v>
      </c>
      <c r="D260" s="18" t="s">
        <v>228</v>
      </c>
      <c r="E260" s="17" t="s">
        <v>228</v>
      </c>
      <c r="F260" s="16">
        <v>196</v>
      </c>
      <c r="G260" s="20">
        <v>1827953</v>
      </c>
    </row>
    <row r="261" spans="1:7" x14ac:dyDescent="0.25">
      <c r="A261" s="3" t="s">
        <v>203</v>
      </c>
      <c r="B261" s="1">
        <v>45358</v>
      </c>
      <c r="C261" s="17">
        <v>259652322</v>
      </c>
      <c r="D261" s="18">
        <v>5115220.6124780197</v>
      </c>
      <c r="E261" s="17">
        <v>1032647.74653841</v>
      </c>
      <c r="F261" s="16">
        <v>91929779</v>
      </c>
      <c r="G261" s="20">
        <v>2936208224</v>
      </c>
    </row>
    <row r="262" spans="1:7" x14ac:dyDescent="0.25">
      <c r="A262" s="3" t="s">
        <v>204</v>
      </c>
      <c r="B262" s="1">
        <v>26792</v>
      </c>
      <c r="C262" s="17">
        <v>145546924</v>
      </c>
      <c r="D262" s="18">
        <v>3283448.7447490301</v>
      </c>
      <c r="E262" s="17">
        <v>662854.29388291703</v>
      </c>
      <c r="F262" s="16">
        <v>61778014</v>
      </c>
      <c r="G262" s="20">
        <v>3148672641</v>
      </c>
    </row>
    <row r="263" spans="1:7" x14ac:dyDescent="0.25">
      <c r="A263" s="3" t="s">
        <v>205</v>
      </c>
      <c r="B263" s="1" t="s">
        <v>228</v>
      </c>
      <c r="C263" s="17" t="s">
        <v>228</v>
      </c>
      <c r="D263" s="18" t="s">
        <v>228</v>
      </c>
      <c r="E263" s="17" t="s">
        <v>228</v>
      </c>
      <c r="F263" s="16">
        <v>2822000</v>
      </c>
      <c r="G263" s="20">
        <v>18548000</v>
      </c>
    </row>
    <row r="264" spans="1:7" ht="13" x14ac:dyDescent="0.3">
      <c r="A264" s="14" t="s">
        <v>206</v>
      </c>
      <c r="B264" s="15">
        <v>78108</v>
      </c>
      <c r="C264" s="15">
        <v>430479968.86000001</v>
      </c>
      <c r="D264" s="15">
        <v>14244140.041108049</v>
      </c>
      <c r="E264" s="15">
        <v>2875570.8168180143</v>
      </c>
      <c r="F264" s="15">
        <v>157811890</v>
      </c>
      <c r="G264" s="15">
        <v>6199962681</v>
      </c>
    </row>
    <row r="265" spans="1:7" x14ac:dyDescent="0.25">
      <c r="A265" s="3" t="s">
        <v>207</v>
      </c>
      <c r="B265" s="1">
        <v>31</v>
      </c>
      <c r="C265" s="17">
        <v>486.7668142</v>
      </c>
      <c r="D265" s="18">
        <v>120559.970706985</v>
      </c>
      <c r="E265" s="17">
        <v>24338.34071</v>
      </c>
      <c r="F265" s="4">
        <v>25984</v>
      </c>
      <c r="G265" s="20">
        <v>175714</v>
      </c>
    </row>
    <row r="266" spans="1:7" x14ac:dyDescent="0.25">
      <c r="A266" s="3" t="s">
        <v>208</v>
      </c>
      <c r="C266" s="12"/>
      <c r="D266" s="4"/>
      <c r="E266" s="12"/>
      <c r="F266" s="4"/>
      <c r="G266" s="33">
        <v>0</v>
      </c>
    </row>
    <row r="267" spans="1:7" ht="13" x14ac:dyDescent="0.3">
      <c r="A267" s="14" t="s">
        <v>209</v>
      </c>
      <c r="B267" s="21">
        <v>31</v>
      </c>
      <c r="C267" s="21">
        <v>486.7668142</v>
      </c>
      <c r="D267" s="21">
        <v>120559.970706985</v>
      </c>
      <c r="E267" s="21">
        <v>24338.34071</v>
      </c>
      <c r="F267" s="21">
        <v>25984</v>
      </c>
      <c r="G267" s="21">
        <v>175714</v>
      </c>
    </row>
    <row r="268" spans="1:7" ht="13.5" thickBot="1" x14ac:dyDescent="0.35">
      <c r="A268" s="14" t="s">
        <v>210</v>
      </c>
      <c r="B268" s="21">
        <v>78959</v>
      </c>
      <c r="C268" s="21">
        <v>432032639.68340701</v>
      </c>
      <c r="D268" s="21">
        <v>91973902.841455042</v>
      </c>
      <c r="E268" s="21">
        <v>18567457.927012179</v>
      </c>
      <c r="F268" s="21">
        <v>160134375</v>
      </c>
      <c r="G268" s="21">
        <v>6315379260</v>
      </c>
    </row>
    <row r="269" spans="1:7" ht="13" thickBot="1" x14ac:dyDescent="0.3">
      <c r="A269" s="58" t="s">
        <v>211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60">
        <v>0</v>
      </c>
    </row>
    <row r="270" spans="1:7" ht="13.5" thickBot="1" x14ac:dyDescent="0.35">
      <c r="A270" s="14" t="s">
        <v>212</v>
      </c>
      <c r="B270" s="15"/>
      <c r="C270" s="15"/>
      <c r="D270" s="15"/>
      <c r="E270" s="15"/>
      <c r="F270" s="15"/>
      <c r="G270" s="15"/>
    </row>
    <row r="271" spans="1:7" ht="13" thickBot="1" x14ac:dyDescent="0.3">
      <c r="A271" s="58" t="s">
        <v>213</v>
      </c>
      <c r="B271" s="59">
        <v>0</v>
      </c>
      <c r="C271" s="59">
        <v>0</v>
      </c>
      <c r="D271" s="59">
        <v>0</v>
      </c>
      <c r="E271" s="59">
        <v>0</v>
      </c>
      <c r="F271" s="59">
        <v>0</v>
      </c>
      <c r="G271" s="60">
        <v>0</v>
      </c>
    </row>
    <row r="272" spans="1:7" x14ac:dyDescent="0.25">
      <c r="A272" s="3" t="s">
        <v>214</v>
      </c>
      <c r="B272" s="4">
        <v>891</v>
      </c>
      <c r="C272" s="4">
        <v>4434</v>
      </c>
      <c r="D272" s="4">
        <v>13210</v>
      </c>
      <c r="E272" s="4">
        <v>2689</v>
      </c>
      <c r="F272" s="4">
        <v>0</v>
      </c>
      <c r="G272" s="4">
        <v>4434</v>
      </c>
    </row>
    <row r="273" spans="1:7" x14ac:dyDescent="0.25">
      <c r="A273" s="3" t="s">
        <v>215</v>
      </c>
      <c r="B273" s="4">
        <v>291</v>
      </c>
      <c r="C273" s="4">
        <v>5858</v>
      </c>
      <c r="D273" s="4">
        <v>390</v>
      </c>
      <c r="E273" s="4">
        <v>79</v>
      </c>
      <c r="F273" s="4">
        <v>0</v>
      </c>
      <c r="G273" s="4">
        <v>5858</v>
      </c>
    </row>
    <row r="274" spans="1:7" x14ac:dyDescent="0.25">
      <c r="A274" s="3" t="s">
        <v>216</v>
      </c>
      <c r="B274" s="4">
        <v>90299412</v>
      </c>
      <c r="C274" s="4">
        <v>341007029</v>
      </c>
      <c r="D274" s="4">
        <v>8908916137</v>
      </c>
      <c r="E274" s="4">
        <v>1812422456</v>
      </c>
      <c r="F274" s="4">
        <v>1041864</v>
      </c>
      <c r="G274" s="4">
        <v>341007029</v>
      </c>
    </row>
    <row r="275" spans="1:7" x14ac:dyDescent="0.25">
      <c r="A275" s="3" t="s">
        <v>217</v>
      </c>
      <c r="B275" s="4">
        <v>1</v>
      </c>
      <c r="C275" s="4">
        <v>2</v>
      </c>
      <c r="D275" s="4">
        <v>45335</v>
      </c>
      <c r="E275" s="4">
        <v>8424.7000000000007</v>
      </c>
      <c r="F275" s="4">
        <v>0</v>
      </c>
      <c r="G275" s="4">
        <v>2</v>
      </c>
    </row>
    <row r="276" spans="1:7" x14ac:dyDescent="0.25">
      <c r="A276" s="3" t="s">
        <v>218</v>
      </c>
      <c r="B276" s="4">
        <v>14001141</v>
      </c>
      <c r="C276" s="4">
        <v>57021643</v>
      </c>
      <c r="D276" s="4">
        <v>2809952814</v>
      </c>
      <c r="E276" s="4">
        <v>571461572</v>
      </c>
      <c r="F276" s="4">
        <v>1902476</v>
      </c>
      <c r="G276" s="4">
        <v>57021643</v>
      </c>
    </row>
    <row r="277" spans="1:7" x14ac:dyDescent="0.25">
      <c r="A277" s="3" t="s">
        <v>219</v>
      </c>
      <c r="B277" s="4">
        <v>10</v>
      </c>
      <c r="C277" s="4">
        <v>980</v>
      </c>
      <c r="D277" s="4">
        <v>447</v>
      </c>
      <c r="E277" s="4">
        <v>91</v>
      </c>
      <c r="F277" s="4">
        <v>922</v>
      </c>
      <c r="G277" s="4">
        <v>980</v>
      </c>
    </row>
    <row r="278" spans="1:7" x14ac:dyDescent="0.25">
      <c r="A278" s="3" t="s">
        <v>111</v>
      </c>
      <c r="B278" s="4">
        <v>1</v>
      </c>
      <c r="C278" s="4">
        <v>57</v>
      </c>
      <c r="D278" s="4">
        <v>2366</v>
      </c>
      <c r="E278" s="4">
        <v>481</v>
      </c>
      <c r="F278" s="4">
        <v>0</v>
      </c>
      <c r="G278" s="4">
        <v>57</v>
      </c>
    </row>
    <row r="279" spans="1:7" x14ac:dyDescent="0.25">
      <c r="A279" s="3" t="s">
        <v>220</v>
      </c>
      <c r="B279" s="4">
        <v>6</v>
      </c>
      <c r="C279" s="4">
        <v>653</v>
      </c>
      <c r="D279" s="4">
        <v>40</v>
      </c>
      <c r="E279" s="4">
        <v>8</v>
      </c>
      <c r="F279" s="4">
        <v>690</v>
      </c>
      <c r="G279" s="4">
        <v>653</v>
      </c>
    </row>
    <row r="280" spans="1:7" x14ac:dyDescent="0.25">
      <c r="A280" s="3" t="s">
        <v>122</v>
      </c>
      <c r="B280" s="4">
        <v>5</v>
      </c>
      <c r="C280" s="4">
        <v>30</v>
      </c>
      <c r="D280" s="4">
        <v>1496</v>
      </c>
      <c r="E280" s="4">
        <v>306</v>
      </c>
      <c r="F280" s="4">
        <v>0</v>
      </c>
      <c r="G280" s="4">
        <v>30</v>
      </c>
    </row>
    <row r="281" spans="1:7" x14ac:dyDescent="0.25">
      <c r="A281" s="3" t="s">
        <v>221</v>
      </c>
      <c r="B281" s="4">
        <v>3326</v>
      </c>
      <c r="C281" s="4">
        <v>213136</v>
      </c>
      <c r="D281" s="4">
        <v>11542479.908200001</v>
      </c>
      <c r="E281" s="4">
        <v>2140964.7999100001</v>
      </c>
      <c r="F281" s="4">
        <v>0</v>
      </c>
      <c r="G281" s="4">
        <v>213136</v>
      </c>
    </row>
    <row r="282" spans="1:7" x14ac:dyDescent="0.25">
      <c r="A282" s="3" t="s">
        <v>222</v>
      </c>
      <c r="B282" s="4">
        <v>166634</v>
      </c>
      <c r="C282" s="4">
        <v>393380</v>
      </c>
      <c r="D282" s="4">
        <v>23388510</v>
      </c>
      <c r="E282" s="4">
        <v>4757096</v>
      </c>
      <c r="F282" s="4">
        <v>23974</v>
      </c>
      <c r="G282" s="4">
        <v>393380</v>
      </c>
    </row>
    <row r="283" spans="1:7" x14ac:dyDescent="0.25">
      <c r="A283" s="3" t="s">
        <v>223</v>
      </c>
      <c r="B283" s="4">
        <v>1</v>
      </c>
      <c r="C283" s="4">
        <v>2</v>
      </c>
      <c r="D283" s="4">
        <v>131207.20000000001</v>
      </c>
      <c r="E283" s="4">
        <v>23593.75</v>
      </c>
      <c r="F283" s="4">
        <v>0</v>
      </c>
      <c r="G283" s="4">
        <v>2</v>
      </c>
    </row>
    <row r="284" spans="1:7" x14ac:dyDescent="0.25">
      <c r="A284" s="3" t="s">
        <v>224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</row>
    <row r="285" spans="1:7" ht="13" x14ac:dyDescent="0.3">
      <c r="A285" s="14" t="s">
        <v>225</v>
      </c>
      <c r="B285" s="22">
        <v>104471719</v>
      </c>
      <c r="C285" s="22">
        <v>398647204</v>
      </c>
      <c r="D285" s="22">
        <v>11753994432.1082</v>
      </c>
      <c r="E285" s="22">
        <v>2390817761.2499099</v>
      </c>
      <c r="F285" s="22">
        <v>2969926</v>
      </c>
      <c r="G285" s="22">
        <v>398647204</v>
      </c>
    </row>
    <row r="286" spans="1:7" ht="13" x14ac:dyDescent="0.3">
      <c r="A286" s="14" t="s">
        <v>226</v>
      </c>
      <c r="B286" s="22">
        <v>110010576</v>
      </c>
      <c r="C286" s="22">
        <v>1352610176.6834071</v>
      </c>
      <c r="D286" s="22">
        <v>27376316251.079006</v>
      </c>
      <c r="E286" s="22">
        <v>5561739859.2205219</v>
      </c>
      <c r="F286" s="22">
        <v>294412429</v>
      </c>
      <c r="G286" s="22">
        <v>7237792297</v>
      </c>
    </row>
    <row r="287" spans="1:7" ht="13" x14ac:dyDescent="0.3">
      <c r="A287" s="14" t="s">
        <v>227</v>
      </c>
      <c r="B287" s="22">
        <v>5538857</v>
      </c>
      <c r="C287" s="22">
        <v>953962972.68340707</v>
      </c>
      <c r="D287" s="22">
        <v>15622321818.970806</v>
      </c>
      <c r="E287" s="22">
        <v>3170922097.970612</v>
      </c>
      <c r="F287" s="22">
        <v>291442503</v>
      </c>
      <c r="G287" s="22">
        <v>6839145093</v>
      </c>
    </row>
    <row r="288" spans="1:7" x14ac:dyDescent="0.25">
      <c r="B288" s="23"/>
      <c r="C288" s="23"/>
      <c r="D288" s="23"/>
      <c r="E288" s="23"/>
      <c r="F288" s="23"/>
      <c r="G288" s="23"/>
    </row>
    <row r="289" spans="2:7" x14ac:dyDescent="0.25">
      <c r="B289" s="5"/>
      <c r="C289" s="5"/>
      <c r="D289" s="5"/>
      <c r="E289" s="5"/>
      <c r="F289" s="5"/>
      <c r="G289" s="5"/>
    </row>
    <row r="290" spans="2:7" ht="13" x14ac:dyDescent="0.3">
      <c r="B290" s="24"/>
      <c r="C290" s="24"/>
      <c r="D290" s="24"/>
      <c r="E290" s="24"/>
      <c r="F290" s="24"/>
      <c r="G290" s="24"/>
    </row>
    <row r="291" spans="2:7" ht="13" x14ac:dyDescent="0.3">
      <c r="B291" s="24"/>
      <c r="C291" s="24"/>
      <c r="D291" s="24"/>
      <c r="E291" s="24"/>
      <c r="F291" s="24"/>
      <c r="G291" s="24"/>
    </row>
    <row r="292" spans="2:7" ht="13" x14ac:dyDescent="0.3">
      <c r="B292" s="24"/>
      <c r="C292" s="24"/>
      <c r="D292" s="24"/>
      <c r="E292" s="24"/>
      <c r="F292" s="24"/>
      <c r="G292" s="24"/>
    </row>
    <row r="293" spans="2:7" x14ac:dyDescent="0.25">
      <c r="B293" s="5"/>
      <c r="C293" s="5"/>
      <c r="D293" s="5"/>
      <c r="E293" s="5"/>
      <c r="F293" s="5"/>
      <c r="G293" s="5"/>
    </row>
    <row r="294" spans="2:7" x14ac:dyDescent="0.25">
      <c r="B294" s="5"/>
      <c r="C294" s="5"/>
      <c r="D294" s="5"/>
      <c r="E294" s="5"/>
      <c r="F294" s="5"/>
      <c r="G294" s="5"/>
    </row>
    <row r="295" spans="2:7" x14ac:dyDescent="0.25">
      <c r="B295" s="5"/>
      <c r="C295" s="5"/>
      <c r="D295" s="5"/>
      <c r="E295" s="5"/>
      <c r="F295" s="5"/>
      <c r="G295" s="5"/>
    </row>
    <row r="296" spans="2:7" x14ac:dyDescent="0.25">
      <c r="B296" s="5"/>
      <c r="C296" s="5"/>
      <c r="D296" s="5"/>
      <c r="E296" s="5"/>
      <c r="F296" s="5"/>
      <c r="G296" s="5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 INFORMAÇÃO INTERNA – 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DFEB-3654-4F2E-93FB-B9EA4171FB2F}">
  <dimension ref="A1:G296"/>
  <sheetViews>
    <sheetView showGridLines="0" zoomScaleNormal="100" workbookViewId="0">
      <pane ySplit="3" topLeftCell="A23" activePane="bottomLeft" state="frozen"/>
      <selection pane="bottomLeft" activeCell="B26" sqref="B26"/>
    </sheetView>
  </sheetViews>
  <sheetFormatPr defaultColWidth="9.1796875" defaultRowHeight="12.5" x14ac:dyDescent="0.25"/>
  <cols>
    <col min="1" max="1" width="42.453125" style="35" customWidth="1"/>
    <col min="2" max="7" width="20.7265625" style="35" customWidth="1"/>
    <col min="8" max="16384" width="9.1796875" style="35"/>
  </cols>
  <sheetData>
    <row r="1" spans="1:7" ht="13.5" thickBot="1" x14ac:dyDescent="0.3">
      <c r="A1" s="75" t="s">
        <v>0</v>
      </c>
      <c r="B1" s="77" t="s">
        <v>1</v>
      </c>
      <c r="C1" s="77" t="s">
        <v>2</v>
      </c>
      <c r="D1" s="79" t="s">
        <v>3</v>
      </c>
      <c r="E1" s="80"/>
      <c r="F1" s="77" t="s">
        <v>4</v>
      </c>
      <c r="G1" s="81" t="s">
        <v>230</v>
      </c>
    </row>
    <row r="2" spans="1:7" ht="13.5" thickBot="1" x14ac:dyDescent="0.3">
      <c r="A2" s="76"/>
      <c r="B2" s="78"/>
      <c r="C2" s="78"/>
      <c r="D2" s="53" t="s">
        <v>5</v>
      </c>
      <c r="E2" s="53" t="s">
        <v>6</v>
      </c>
      <c r="F2" s="78"/>
      <c r="G2" s="82"/>
    </row>
    <row r="3" spans="1:7" ht="13" thickBot="1" x14ac:dyDescent="0.3">
      <c r="A3" s="69" t="s">
        <v>7</v>
      </c>
      <c r="B3" s="70"/>
      <c r="C3" s="70"/>
      <c r="D3" s="70"/>
      <c r="E3" s="70"/>
      <c r="F3" s="70"/>
      <c r="G3" s="71"/>
    </row>
    <row r="4" spans="1:7" x14ac:dyDescent="0.25">
      <c r="A4" s="41" t="s">
        <v>8</v>
      </c>
      <c r="B4" s="40">
        <v>285924</v>
      </c>
      <c r="C4" s="40">
        <v>1645685</v>
      </c>
      <c r="D4" s="40">
        <v>214167459</v>
      </c>
      <c r="E4" s="40">
        <v>43146140</v>
      </c>
      <c r="F4" s="40">
        <v>341717</v>
      </c>
      <c r="G4" s="40">
        <f>[1]Janeiro!G4+C4</f>
        <v>4283270</v>
      </c>
    </row>
    <row r="5" spans="1:7" x14ac:dyDescent="0.25">
      <c r="A5" s="41" t="s">
        <v>9</v>
      </c>
      <c r="B5" s="40">
        <v>9339</v>
      </c>
      <c r="C5" s="40">
        <v>630760</v>
      </c>
      <c r="D5" s="40">
        <v>82005917</v>
      </c>
      <c r="E5" s="40">
        <v>16570869</v>
      </c>
      <c r="F5" s="40">
        <v>0</v>
      </c>
      <c r="G5" s="40">
        <f>[1]Janeiro!G5+C5</f>
        <v>632260</v>
      </c>
    </row>
    <row r="6" spans="1:7" x14ac:dyDescent="0.25">
      <c r="A6" s="41" t="s">
        <v>10</v>
      </c>
      <c r="B6" s="40">
        <v>26</v>
      </c>
      <c r="C6" s="40">
        <v>967</v>
      </c>
      <c r="D6" s="40">
        <v>207559</v>
      </c>
      <c r="E6" s="40">
        <v>42008</v>
      </c>
      <c r="F6" s="40">
        <v>2470</v>
      </c>
      <c r="G6" s="40">
        <f>[1]Janeiro!G6+C6</f>
        <v>5976</v>
      </c>
    </row>
    <row r="7" spans="1:7" ht="14.25" customHeight="1" x14ac:dyDescent="0.25">
      <c r="A7" s="41" t="s">
        <v>11</v>
      </c>
      <c r="B7" s="40">
        <v>9185</v>
      </c>
      <c r="C7" s="40">
        <v>20816</v>
      </c>
      <c r="D7" s="40">
        <v>25929557</v>
      </c>
      <c r="E7" s="40">
        <v>5225109</v>
      </c>
      <c r="F7" s="40">
        <v>9654</v>
      </c>
      <c r="G7" s="40">
        <f>[1]Janeiro!G7+C7</f>
        <v>44830</v>
      </c>
    </row>
    <row r="8" spans="1:7" x14ac:dyDescent="0.25">
      <c r="A8" s="41" t="s">
        <v>12</v>
      </c>
      <c r="B8" s="40">
        <v>13</v>
      </c>
      <c r="C8" s="40">
        <v>2181</v>
      </c>
      <c r="D8" s="40">
        <v>40926</v>
      </c>
      <c r="E8" s="40">
        <v>8207</v>
      </c>
      <c r="F8" s="40">
        <v>5087</v>
      </c>
      <c r="G8" s="40">
        <f>[1]Janeiro!G8+C8</f>
        <v>4638</v>
      </c>
    </row>
    <row r="9" spans="1:7" x14ac:dyDescent="0.25">
      <c r="A9" s="41" t="s">
        <v>13</v>
      </c>
      <c r="B9" s="40">
        <v>1</v>
      </c>
      <c r="C9" s="40">
        <v>1</v>
      </c>
      <c r="D9" s="40">
        <v>1218</v>
      </c>
      <c r="E9" s="40">
        <v>245</v>
      </c>
      <c r="F9" s="40">
        <v>0</v>
      </c>
      <c r="G9" s="40">
        <f>[1]Janeiro!G9+C9</f>
        <v>1</v>
      </c>
    </row>
    <row r="10" spans="1:7" x14ac:dyDescent="0.25">
      <c r="A10" s="41" t="s">
        <v>14</v>
      </c>
      <c r="B10" s="40">
        <v>66</v>
      </c>
      <c r="C10" s="40">
        <v>4051</v>
      </c>
      <c r="D10" s="40">
        <v>164942</v>
      </c>
      <c r="E10" s="40">
        <v>33086</v>
      </c>
      <c r="F10" s="40">
        <v>9672</v>
      </c>
      <c r="G10" s="40">
        <f>[1]Janeiro!G10+C10</f>
        <v>7880</v>
      </c>
    </row>
    <row r="11" spans="1:7" x14ac:dyDescent="0.25">
      <c r="A11" s="41" t="s">
        <v>15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f>[1]Janeiro!G11+C11</f>
        <v>0</v>
      </c>
    </row>
    <row r="12" spans="1:7" x14ac:dyDescent="0.25">
      <c r="A12" s="41" t="s">
        <v>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>[1]Janeiro!G12+C12</f>
        <v>0</v>
      </c>
    </row>
    <row r="13" spans="1:7" x14ac:dyDescent="0.25">
      <c r="A13" s="41" t="s">
        <v>16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>[1]Janeiro!G13+C13</f>
        <v>0</v>
      </c>
    </row>
    <row r="14" spans="1:7" x14ac:dyDescent="0.25">
      <c r="A14" s="41" t="s">
        <v>17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>[1]Janeiro!G14+C14</f>
        <v>0</v>
      </c>
    </row>
    <row r="15" spans="1:7" x14ac:dyDescent="0.25">
      <c r="A15" s="41" t="s">
        <v>18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f>[1]Janeiro!G15+C15</f>
        <v>0</v>
      </c>
    </row>
    <row r="16" spans="1:7" x14ac:dyDescent="0.25">
      <c r="A16" s="41" t="s">
        <v>19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>[1]Janeiro!G16+C16</f>
        <v>0</v>
      </c>
    </row>
    <row r="17" spans="1:7" x14ac:dyDescent="0.25">
      <c r="A17" s="41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[1]Janeiro!G17+C17</f>
        <v>0</v>
      </c>
    </row>
    <row r="18" spans="1:7" x14ac:dyDescent="0.25">
      <c r="A18" s="41" t="s">
        <v>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>[1]Janeiro!G18+C18</f>
        <v>0</v>
      </c>
    </row>
    <row r="19" spans="1:7" x14ac:dyDescent="0.25">
      <c r="A19" s="41" t="s">
        <v>21</v>
      </c>
      <c r="B19" s="40">
        <v>3</v>
      </c>
      <c r="C19" s="40">
        <v>477</v>
      </c>
      <c r="D19" s="40">
        <v>29839</v>
      </c>
      <c r="E19" s="40">
        <v>6027</v>
      </c>
      <c r="F19" s="40">
        <v>729</v>
      </c>
      <c r="G19" s="40">
        <f>[1]Janeiro!G19+C19</f>
        <v>729</v>
      </c>
    </row>
    <row r="20" spans="1:7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[1]Janeiro!G20+C20</f>
        <v>0</v>
      </c>
    </row>
    <row r="21" spans="1:7" x14ac:dyDescent="0.25">
      <c r="A21" s="41" t="s">
        <v>22</v>
      </c>
      <c r="B21" s="40">
        <v>80</v>
      </c>
      <c r="C21" s="40">
        <v>504</v>
      </c>
      <c r="D21" s="40">
        <v>129868</v>
      </c>
      <c r="E21" s="40">
        <v>26192</v>
      </c>
      <c r="F21" s="40">
        <v>337</v>
      </c>
      <c r="G21" s="40">
        <f>[1]Janeiro!G21+C21</f>
        <v>764</v>
      </c>
    </row>
    <row r="22" spans="1:7" x14ac:dyDescent="0.25">
      <c r="A22" s="41" t="s">
        <v>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f>[1]Janeiro!G22+C22</f>
        <v>0</v>
      </c>
    </row>
    <row r="23" spans="1:7" x14ac:dyDescent="0.25">
      <c r="A23" s="41" t="s">
        <v>23</v>
      </c>
      <c r="B23" s="40">
        <v>93</v>
      </c>
      <c r="C23" s="40">
        <v>302</v>
      </c>
      <c r="D23" s="40">
        <v>139009</v>
      </c>
      <c r="E23" s="40">
        <v>28027</v>
      </c>
      <c r="F23" s="40">
        <v>225</v>
      </c>
      <c r="G23" s="40">
        <f>[1]Janeiro!G23+C23</f>
        <v>624</v>
      </c>
    </row>
    <row r="24" spans="1:7" x14ac:dyDescent="0.25">
      <c r="A24" s="41" t="s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>[1]Janeiro!G24+C24</f>
        <v>0</v>
      </c>
    </row>
    <row r="25" spans="1:7" x14ac:dyDescent="0.25">
      <c r="A25" s="41" t="s">
        <v>24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>[1]Janeiro!G25+C25</f>
        <v>0</v>
      </c>
    </row>
    <row r="26" spans="1:7" x14ac:dyDescent="0.25">
      <c r="A26" s="50" t="s">
        <v>25</v>
      </c>
      <c r="B26" s="49">
        <f t="shared" ref="B26:G26" si="0">SUM(B4:B25)</f>
        <v>304730</v>
      </c>
      <c r="C26" s="49">
        <f t="shared" si="0"/>
        <v>2305744</v>
      </c>
      <c r="D26" s="49">
        <f t="shared" si="0"/>
        <v>322816294</v>
      </c>
      <c r="E26" s="49">
        <f t="shared" si="0"/>
        <v>65085910</v>
      </c>
      <c r="F26" s="49">
        <f t="shared" si="0"/>
        <v>369891</v>
      </c>
      <c r="G26" s="49">
        <f t="shared" si="0"/>
        <v>4980972</v>
      </c>
    </row>
    <row r="27" spans="1:7" x14ac:dyDescent="0.25">
      <c r="A27" s="25" t="s">
        <v>26</v>
      </c>
      <c r="B27" s="12">
        <v>2740986</v>
      </c>
      <c r="C27" s="12">
        <v>49251434</v>
      </c>
      <c r="D27" s="12">
        <v>4182765734</v>
      </c>
      <c r="E27" s="12">
        <v>842690263</v>
      </c>
      <c r="F27" s="12">
        <v>32605407</v>
      </c>
      <c r="G27" s="40">
        <f>[1]Janeiro!G27+C27</f>
        <v>110871583</v>
      </c>
    </row>
    <row r="28" spans="1:7" x14ac:dyDescent="0.25">
      <c r="A28" s="25" t="s">
        <v>27</v>
      </c>
      <c r="B28" s="35">
        <v>0</v>
      </c>
      <c r="C28" s="12">
        <v>0</v>
      </c>
      <c r="D28" s="12">
        <v>0</v>
      </c>
      <c r="E28" s="12">
        <v>0</v>
      </c>
      <c r="F28" s="12">
        <v>0</v>
      </c>
      <c r="G28" s="40">
        <f>[1]Janeiro!G28+C28</f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0">
        <f>[1]Janeiro!G29+C29</f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0">
        <f>[1]Janeiro!G30+C30</f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0">
        <f>[1]Janeiro!G31+C31</f>
        <v>0</v>
      </c>
    </row>
    <row r="32" spans="1:7" x14ac:dyDescent="0.25">
      <c r="A32" s="25" t="s">
        <v>31</v>
      </c>
      <c r="B32" s="12">
        <v>2</v>
      </c>
      <c r="C32" s="12">
        <v>20000</v>
      </c>
      <c r="D32" s="12">
        <v>860</v>
      </c>
      <c r="E32" s="12">
        <v>172</v>
      </c>
      <c r="F32" s="12">
        <v>225480</v>
      </c>
      <c r="G32" s="40">
        <f>[1]Janeiro!G32+C32</f>
        <v>70000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0">
        <f>[1]Janeiro!G33+C33</f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0">
        <f>[1]Janeiro!G34+C34</f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0">
        <f>[1]Janeiro!G35+C35</f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0">
        <f>[1]Janeiro!G36+C36</f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0">
        <f>[1]Janeiro!G37+C37</f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0">
        <f>[1]Janeiro!G38+C38</f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0">
        <f>[1]Janeiro!G39+C39</f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0">
        <f>[1]Janeiro!G40+C40</f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0">
        <f>[1]Janeiro!G41+C41</f>
        <v>0</v>
      </c>
    </row>
    <row r="42" spans="1:7" x14ac:dyDescent="0.25">
      <c r="A42" s="26" t="s">
        <v>37</v>
      </c>
      <c r="B42" s="27">
        <v>187</v>
      </c>
      <c r="C42" s="27">
        <v>411983</v>
      </c>
      <c r="D42" s="27">
        <v>3696880</v>
      </c>
      <c r="E42" s="27">
        <v>744300</v>
      </c>
      <c r="F42" s="27">
        <v>1028213</v>
      </c>
      <c r="G42" s="40">
        <f>[1]Janeiro!G42+C42</f>
        <v>663246</v>
      </c>
    </row>
    <row r="43" spans="1:7" x14ac:dyDescent="0.25">
      <c r="A43" s="26" t="s">
        <v>30</v>
      </c>
      <c r="B43" s="27">
        <v>17</v>
      </c>
      <c r="C43" s="27">
        <v>5181</v>
      </c>
      <c r="D43" s="27">
        <v>1569624</v>
      </c>
      <c r="E43" s="27">
        <v>318059</v>
      </c>
      <c r="F43" s="27">
        <v>0</v>
      </c>
      <c r="G43" s="40">
        <f>[1]Janeiro!G43+C43</f>
        <v>299985</v>
      </c>
    </row>
    <row r="44" spans="1:7" x14ac:dyDescent="0.25">
      <c r="A44" s="25" t="s">
        <v>38</v>
      </c>
      <c r="B44" s="12">
        <v>2430</v>
      </c>
      <c r="C44" s="12">
        <v>43838862</v>
      </c>
      <c r="D44" s="12">
        <v>21607731</v>
      </c>
      <c r="E44" s="12">
        <v>4354670</v>
      </c>
      <c r="F44" s="12">
        <v>58533354</v>
      </c>
      <c r="G44" s="40">
        <f>[1]Janeiro!G44+C44</f>
        <v>74818788</v>
      </c>
    </row>
    <row r="45" spans="1:7" x14ac:dyDescent="0.25">
      <c r="A45" s="25" t="s">
        <v>32</v>
      </c>
      <c r="B45" s="12">
        <v>1</v>
      </c>
      <c r="C45" s="12">
        <v>5000</v>
      </c>
      <c r="D45" s="12">
        <v>2500500</v>
      </c>
      <c r="E45" s="12">
        <v>506687</v>
      </c>
      <c r="F45" s="12">
        <v>0</v>
      </c>
      <c r="G45" s="40">
        <f>[1]Janeiro!G45+C45</f>
        <v>18596760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0">
        <f>[1]Janeiro!G46+C46</f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0">
        <f>[1]Janeiro!G47+C47</f>
        <v>0</v>
      </c>
    </row>
    <row r="48" spans="1:7" ht="13" x14ac:dyDescent="0.3">
      <c r="A48" s="34" t="s">
        <v>41</v>
      </c>
      <c r="B48" s="12">
        <v>514</v>
      </c>
      <c r="C48" s="12">
        <v>115522780</v>
      </c>
      <c r="D48" s="12">
        <v>49145427</v>
      </c>
      <c r="E48" s="12">
        <v>9873935</v>
      </c>
      <c r="F48" s="12">
        <v>0</v>
      </c>
      <c r="G48" s="40">
        <f>[1]Janeiro!G48+C48</f>
        <v>228684007</v>
      </c>
    </row>
    <row r="49" spans="1:7" ht="13" x14ac:dyDescent="0.3">
      <c r="A49" s="34" t="s">
        <v>42</v>
      </c>
      <c r="B49" s="12">
        <v>1748</v>
      </c>
      <c r="C49" s="12">
        <v>138827881</v>
      </c>
      <c r="D49" s="12">
        <v>136980771</v>
      </c>
      <c r="E49" s="12">
        <v>27585635</v>
      </c>
      <c r="F49" s="12">
        <v>0</v>
      </c>
      <c r="G49" s="40">
        <f>[1]Janeiro!G49+C49</f>
        <v>224441841</v>
      </c>
    </row>
    <row r="50" spans="1:7" x14ac:dyDescent="0.25">
      <c r="A50" s="41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0">
        <f>[1]Janeiro!G50+C50</f>
        <v>98466782</v>
      </c>
    </row>
    <row r="51" spans="1:7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0">
        <f>[1]Janeiro!G51+C51</f>
        <v>0</v>
      </c>
    </row>
    <row r="52" spans="1:7" x14ac:dyDescent="0.25">
      <c r="A52" s="25" t="s">
        <v>45</v>
      </c>
      <c r="B52" s="12">
        <v>192</v>
      </c>
      <c r="C52" s="12">
        <v>267035</v>
      </c>
      <c r="D52" s="12">
        <v>65914871</v>
      </c>
      <c r="E52" s="12">
        <v>13274364</v>
      </c>
      <c r="F52" s="12">
        <v>4193892</v>
      </c>
      <c r="G52" s="40">
        <f>[1]Janeiro!G52+C52</f>
        <v>489302</v>
      </c>
    </row>
    <row r="53" spans="1:7" s="47" customFormat="1" x14ac:dyDescent="0.25">
      <c r="A53" s="25" t="s">
        <v>46</v>
      </c>
      <c r="B53" s="12">
        <v>6458</v>
      </c>
      <c r="C53" s="12">
        <v>6449730</v>
      </c>
      <c r="D53" s="12">
        <v>514616875.30434996</v>
      </c>
      <c r="E53" s="12">
        <v>93293105.810139999</v>
      </c>
      <c r="F53" s="12">
        <v>0</v>
      </c>
      <c r="G53" s="40">
        <f>[1]Janeiro!G53+C53</f>
        <v>12899460</v>
      </c>
    </row>
    <row r="54" spans="1:7" s="47" customFormat="1" ht="13" x14ac:dyDescent="0.3">
      <c r="A54" s="34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0">
        <f>[1]Janeiro!G54+C54</f>
        <v>0</v>
      </c>
    </row>
    <row r="55" spans="1:7" s="47" customFormat="1" ht="13" x14ac:dyDescent="0.3">
      <c r="A55" s="34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0">
        <f>[1]Janeiro!G55+C55</f>
        <v>0</v>
      </c>
    </row>
    <row r="56" spans="1:7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0">
        <f>[1]Janeiro!G56+C56</f>
        <v>0</v>
      </c>
    </row>
    <row r="57" spans="1:7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0">
        <f>[1]Janeiro!G57+C57</f>
        <v>0</v>
      </c>
    </row>
    <row r="58" spans="1:7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0">
        <f>[1]Janeiro!G58+C58</f>
        <v>0</v>
      </c>
    </row>
    <row r="59" spans="1:7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0">
        <f>[1]Janeiro!G59+C59</f>
        <v>0</v>
      </c>
    </row>
    <row r="60" spans="1:7" x14ac:dyDescent="0.25">
      <c r="A60" s="25" t="s">
        <v>53</v>
      </c>
      <c r="B60" s="12">
        <v>9147</v>
      </c>
      <c r="C60" s="12">
        <v>1161612</v>
      </c>
      <c r="D60" s="12">
        <v>166442706</v>
      </c>
      <c r="E60" s="12">
        <v>33531439</v>
      </c>
      <c r="F60" s="12">
        <v>1611584</v>
      </c>
      <c r="G60" s="40">
        <f>[1]Janeiro!G60+C60</f>
        <v>2572318</v>
      </c>
    </row>
    <row r="61" spans="1:7" ht="13" x14ac:dyDescent="0.3">
      <c r="A61" s="34" t="s">
        <v>54</v>
      </c>
      <c r="B61" s="12">
        <v>1</v>
      </c>
      <c r="C61" s="12">
        <v>10</v>
      </c>
      <c r="D61" s="12">
        <v>1418</v>
      </c>
      <c r="E61" s="12">
        <v>285</v>
      </c>
      <c r="F61" s="12">
        <v>0</v>
      </c>
      <c r="G61" s="40">
        <f>[1]Janeiro!G61+C61</f>
        <v>2959</v>
      </c>
    </row>
    <row r="62" spans="1:7" ht="13" x14ac:dyDescent="0.3">
      <c r="A62" s="34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0">
        <f>[1]Janeiro!G62+C62</f>
        <v>0</v>
      </c>
    </row>
    <row r="63" spans="1:7" x14ac:dyDescent="0.25">
      <c r="A63" s="41" t="s">
        <v>56</v>
      </c>
      <c r="B63" s="12">
        <v>351</v>
      </c>
      <c r="C63" s="12">
        <v>31756</v>
      </c>
      <c r="D63" s="12">
        <v>92340</v>
      </c>
      <c r="E63" s="12">
        <v>18650</v>
      </c>
      <c r="F63" s="12">
        <v>52839</v>
      </c>
      <c r="G63" s="40">
        <f>[1]Janeiro!G63+C63</f>
        <v>103233</v>
      </c>
    </row>
    <row r="64" spans="1:7" x14ac:dyDescent="0.25">
      <c r="A64" s="41" t="s">
        <v>30</v>
      </c>
      <c r="B64" s="12">
        <v>106</v>
      </c>
      <c r="C64" s="12">
        <v>19318</v>
      </c>
      <c r="D64" s="12">
        <v>192214</v>
      </c>
      <c r="E64" s="12">
        <v>38949</v>
      </c>
      <c r="F64" s="12">
        <v>0</v>
      </c>
      <c r="G64" s="40">
        <f>[1]Janeiro!G64+C64</f>
        <v>19318</v>
      </c>
    </row>
    <row r="65" spans="1:7" x14ac:dyDescent="0.25">
      <c r="A65" s="41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0">
        <f>[1]Janeiro!G65+C65</f>
        <v>0</v>
      </c>
    </row>
    <row r="66" spans="1:7" x14ac:dyDescent="0.25">
      <c r="A66" s="41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0">
        <f>[1]Janeiro!G66+C66</f>
        <v>0</v>
      </c>
    </row>
    <row r="67" spans="1:7" x14ac:dyDescent="0.25">
      <c r="A67" s="50" t="s">
        <v>58</v>
      </c>
      <c r="B67" s="49">
        <f t="shared" ref="B67:G67" si="1">SUM(B27:B66)</f>
        <v>2762430</v>
      </c>
      <c r="C67" s="49">
        <f t="shared" si="1"/>
        <v>405045973</v>
      </c>
      <c r="D67" s="49">
        <f t="shared" si="1"/>
        <v>5152188261.3043499</v>
      </c>
      <c r="E67" s="49">
        <f t="shared" si="1"/>
        <v>1027505596.81014</v>
      </c>
      <c r="F67" s="49">
        <f t="shared" si="1"/>
        <v>100260977</v>
      </c>
      <c r="G67" s="49">
        <f t="shared" si="1"/>
        <v>772999582</v>
      </c>
    </row>
    <row r="68" spans="1:7" x14ac:dyDescent="0.25">
      <c r="A68" s="41" t="s">
        <v>59</v>
      </c>
      <c r="B68" s="40">
        <v>514075</v>
      </c>
      <c r="C68" s="40">
        <v>4814930</v>
      </c>
      <c r="D68" s="40">
        <v>1196459282</v>
      </c>
      <c r="E68" s="40">
        <v>241013585</v>
      </c>
      <c r="F68" s="40">
        <v>1356112</v>
      </c>
      <c r="G68" s="40">
        <f>[1]Janeiro!G68+C68</f>
        <v>10595695</v>
      </c>
    </row>
    <row r="69" spans="1:7" x14ac:dyDescent="0.25">
      <c r="A69" s="41" t="s">
        <v>60</v>
      </c>
      <c r="B69" s="40">
        <v>242</v>
      </c>
      <c r="C69" s="40">
        <v>65740</v>
      </c>
      <c r="D69" s="40">
        <v>92328</v>
      </c>
      <c r="E69" s="40">
        <v>18586</v>
      </c>
      <c r="F69" s="40">
        <v>177276</v>
      </c>
      <c r="G69" s="40">
        <f>[1]Janeiro!G69+C69</f>
        <v>99440</v>
      </c>
    </row>
    <row r="70" spans="1:7" x14ac:dyDescent="0.25">
      <c r="A70" s="41" t="s">
        <v>61</v>
      </c>
      <c r="B70" s="40">
        <v>30</v>
      </c>
      <c r="C70" s="40">
        <v>2070</v>
      </c>
      <c r="D70" s="40">
        <v>508031</v>
      </c>
      <c r="E70" s="40">
        <v>102945</v>
      </c>
      <c r="F70" s="40">
        <v>0</v>
      </c>
      <c r="G70" s="40">
        <f>[1]Janeiro!G70+C70</f>
        <v>8230</v>
      </c>
    </row>
    <row r="71" spans="1:7" x14ac:dyDescent="0.25">
      <c r="A71" s="41" t="s">
        <v>62</v>
      </c>
      <c r="B71" s="40">
        <v>329</v>
      </c>
      <c r="C71" s="40">
        <v>152905</v>
      </c>
      <c r="D71" s="40">
        <v>243784</v>
      </c>
      <c r="E71" s="40">
        <v>49028</v>
      </c>
      <c r="F71" s="40">
        <v>392795</v>
      </c>
      <c r="G71" s="40">
        <f>[1]Janeiro!G71+C71</f>
        <v>405885</v>
      </c>
    </row>
    <row r="72" spans="1:7" x14ac:dyDescent="0.25">
      <c r="A72" s="41" t="s">
        <v>63</v>
      </c>
      <c r="B72" s="40">
        <v>29</v>
      </c>
      <c r="C72" s="40">
        <v>2375</v>
      </c>
      <c r="D72" s="40">
        <v>614294</v>
      </c>
      <c r="E72" s="40">
        <v>124477</v>
      </c>
      <c r="F72" s="40">
        <v>0</v>
      </c>
      <c r="G72" s="40">
        <f>[1]Janeiro!G72+C72</f>
        <v>44822</v>
      </c>
    </row>
    <row r="73" spans="1:7" x14ac:dyDescent="0.25">
      <c r="A73" s="41" t="s">
        <v>64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>[1]Janeiro!G73+C73</f>
        <v>0</v>
      </c>
    </row>
    <row r="74" spans="1:7" x14ac:dyDescent="0.25">
      <c r="A74" s="41" t="s">
        <v>61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>[1]Janeiro!G74+C74</f>
        <v>0</v>
      </c>
    </row>
    <row r="75" spans="1:7" x14ac:dyDescent="0.25">
      <c r="A75" s="41" t="s">
        <v>65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>[1]Janeiro!G75+C75</f>
        <v>0</v>
      </c>
    </row>
    <row r="76" spans="1:7" x14ac:dyDescent="0.25">
      <c r="A76" s="41" t="s">
        <v>63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f>[1]Janeiro!G76+C76</f>
        <v>0</v>
      </c>
    </row>
    <row r="77" spans="1:7" x14ac:dyDescent="0.25">
      <c r="A77" s="41" t="s">
        <v>66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f>[1]Janeiro!G77+C77</f>
        <v>0</v>
      </c>
    </row>
    <row r="78" spans="1:7" x14ac:dyDescent="0.25">
      <c r="A78" s="41" t="s">
        <v>61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f>[1]Janeiro!G78+C78</f>
        <v>0</v>
      </c>
    </row>
    <row r="79" spans="1:7" x14ac:dyDescent="0.25">
      <c r="A79" s="41" t="s">
        <v>67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f>[1]Janeiro!G79+C79</f>
        <v>0</v>
      </c>
    </row>
    <row r="80" spans="1:7" x14ac:dyDescent="0.25">
      <c r="A80" s="41" t="s">
        <v>63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f>[1]Janeiro!G80+C80</f>
        <v>0</v>
      </c>
    </row>
    <row r="81" spans="1:7" x14ac:dyDescent="0.25">
      <c r="A81" s="41" t="s">
        <v>68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>[1]Janeiro!G81+C81</f>
        <v>0</v>
      </c>
    </row>
    <row r="82" spans="1:7" x14ac:dyDescent="0.25">
      <c r="A82" s="41" t="s">
        <v>61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>[1]Janeiro!G82+C82</f>
        <v>0</v>
      </c>
    </row>
    <row r="83" spans="1:7" x14ac:dyDescent="0.25">
      <c r="A83" s="41" t="s">
        <v>69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>[1]Janeiro!G83+C83</f>
        <v>0</v>
      </c>
    </row>
    <row r="84" spans="1:7" x14ac:dyDescent="0.25">
      <c r="A84" s="41" t="s">
        <v>63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>[1]Janeiro!G84+C84</f>
        <v>0</v>
      </c>
    </row>
    <row r="85" spans="1:7" x14ac:dyDescent="0.25">
      <c r="A85" s="41" t="s">
        <v>70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>[1]Janeiro!G85+C85</f>
        <v>0</v>
      </c>
    </row>
    <row r="86" spans="1:7" x14ac:dyDescent="0.25">
      <c r="A86" s="41" t="s">
        <v>61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>[1]Janeiro!G86+C86</f>
        <v>0</v>
      </c>
    </row>
    <row r="87" spans="1:7" x14ac:dyDescent="0.25">
      <c r="A87" s="41" t="s">
        <v>71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>[1]Janeiro!G87+C87</f>
        <v>0</v>
      </c>
    </row>
    <row r="88" spans="1:7" x14ac:dyDescent="0.25">
      <c r="A88" s="41" t="s">
        <v>63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f>[1]Janeiro!G88+C88</f>
        <v>0</v>
      </c>
    </row>
    <row r="89" spans="1:7" x14ac:dyDescent="0.25">
      <c r="A89" s="41" t="s">
        <v>72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>[1]Janeiro!G89+C89</f>
        <v>0</v>
      </c>
    </row>
    <row r="90" spans="1:7" x14ac:dyDescent="0.25">
      <c r="A90" s="41" t="s">
        <v>73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>[1]Janeiro!G90+C90</f>
        <v>0</v>
      </c>
    </row>
    <row r="91" spans="1:7" x14ac:dyDescent="0.25">
      <c r="A91" s="41" t="s">
        <v>74</v>
      </c>
      <c r="B91" s="40">
        <v>2761</v>
      </c>
      <c r="C91" s="40">
        <v>456810</v>
      </c>
      <c r="D91" s="40">
        <v>125785501.575</v>
      </c>
      <c r="E91" s="40">
        <v>22947762.949099999</v>
      </c>
      <c r="F91" s="40">
        <v>0</v>
      </c>
      <c r="G91" s="40">
        <f>[1]Janeiro!G91+C91</f>
        <v>913620</v>
      </c>
    </row>
    <row r="92" spans="1:7" x14ac:dyDescent="0.25">
      <c r="A92" s="41" t="s">
        <v>75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>[1]Janeiro!G92+C92</f>
        <v>0</v>
      </c>
    </row>
    <row r="93" spans="1:7" x14ac:dyDescent="0.25">
      <c r="A93" s="41" t="s">
        <v>9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>[1]Janeiro!G93+C93</f>
        <v>0</v>
      </c>
    </row>
    <row r="94" spans="1:7" s="47" customFormat="1" x14ac:dyDescent="0.25">
      <c r="A94" s="41" t="s">
        <v>76</v>
      </c>
      <c r="B94" s="40">
        <v>4</v>
      </c>
      <c r="C94" s="40">
        <v>750</v>
      </c>
      <c r="D94" s="40">
        <v>208711.25</v>
      </c>
      <c r="E94" s="40">
        <v>37847.284359999998</v>
      </c>
      <c r="F94" s="40">
        <v>0</v>
      </c>
      <c r="G94" s="40">
        <f>[1]Janeiro!G94+C94</f>
        <v>1500</v>
      </c>
    </row>
    <row r="95" spans="1:7" x14ac:dyDescent="0.25">
      <c r="A95" s="41" t="s">
        <v>77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>[1]Janeiro!G95+C95</f>
        <v>0</v>
      </c>
    </row>
    <row r="96" spans="1:7" x14ac:dyDescent="0.25">
      <c r="A96" s="41" t="s">
        <v>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>[1]Janeiro!G96+C96</f>
        <v>0</v>
      </c>
    </row>
    <row r="97" spans="1:7" x14ac:dyDescent="0.25">
      <c r="A97" s="41" t="s">
        <v>78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>[1]Janeiro!G97+C97</f>
        <v>0</v>
      </c>
    </row>
    <row r="98" spans="1:7" x14ac:dyDescent="0.25">
      <c r="A98" s="41" t="s">
        <v>79</v>
      </c>
      <c r="B98" s="40">
        <v>1261</v>
      </c>
      <c r="C98" s="40">
        <v>163125</v>
      </c>
      <c r="D98" s="40">
        <v>8771030</v>
      </c>
      <c r="E98" s="40">
        <v>1767220</v>
      </c>
      <c r="F98" s="40">
        <v>63562</v>
      </c>
      <c r="G98" s="40">
        <f>[1]Janeiro!G98+C98</f>
        <v>384042</v>
      </c>
    </row>
    <row r="99" spans="1:7" x14ac:dyDescent="0.25">
      <c r="A99" s="41" t="s">
        <v>9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>[1]Janeiro!G99+C99</f>
        <v>0</v>
      </c>
    </row>
    <row r="100" spans="1:7" x14ac:dyDescent="0.25">
      <c r="A100" s="41" t="s">
        <v>80</v>
      </c>
      <c r="B100" s="40">
        <v>27</v>
      </c>
      <c r="C100" s="40">
        <v>1870</v>
      </c>
      <c r="D100" s="40">
        <v>503889</v>
      </c>
      <c r="E100" s="40">
        <v>101584</v>
      </c>
      <c r="F100" s="40">
        <v>782</v>
      </c>
      <c r="G100" s="40">
        <f>[1]Janeiro!G100+C100</f>
        <v>3440</v>
      </c>
    </row>
    <row r="101" spans="1:7" x14ac:dyDescent="0.25">
      <c r="A101" s="41" t="s">
        <v>81</v>
      </c>
      <c r="B101" s="40">
        <v>4</v>
      </c>
      <c r="C101" s="40">
        <v>93</v>
      </c>
      <c r="D101" s="40">
        <v>15593</v>
      </c>
      <c r="E101" s="40">
        <v>3137</v>
      </c>
      <c r="F101" s="40">
        <v>2106</v>
      </c>
      <c r="G101" s="40">
        <f>[1]Janeiro!G101+C101</f>
        <v>279</v>
      </c>
    </row>
    <row r="102" spans="1:7" x14ac:dyDescent="0.25">
      <c r="A102" s="41" t="s">
        <v>82</v>
      </c>
      <c r="B102" s="40">
        <v>1881</v>
      </c>
      <c r="C102" s="40">
        <v>115521</v>
      </c>
      <c r="D102" s="40">
        <v>190012</v>
      </c>
      <c r="E102" s="40">
        <v>38235</v>
      </c>
      <c r="F102" s="40">
        <v>36424</v>
      </c>
      <c r="G102" s="40">
        <f>[1]Janeiro!G102+C102</f>
        <v>177776</v>
      </c>
    </row>
    <row r="103" spans="1:7" x14ac:dyDescent="0.25">
      <c r="A103" s="41" t="s">
        <v>9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>[1]Janeiro!G103+C103</f>
        <v>0</v>
      </c>
    </row>
    <row r="104" spans="1:7" x14ac:dyDescent="0.25">
      <c r="A104" s="41" t="s">
        <v>83</v>
      </c>
      <c r="B104" s="40">
        <v>4</v>
      </c>
      <c r="C104" s="40">
        <v>26</v>
      </c>
      <c r="D104" s="40">
        <v>5748</v>
      </c>
      <c r="E104" s="40">
        <v>1159</v>
      </c>
      <c r="F104" s="40">
        <v>11</v>
      </c>
      <c r="G104" s="40">
        <f>[1]Janeiro!G104+C104</f>
        <v>60</v>
      </c>
    </row>
    <row r="105" spans="1:7" x14ac:dyDescent="0.25">
      <c r="A105" s="41" t="s">
        <v>84</v>
      </c>
      <c r="B105" s="40">
        <v>297</v>
      </c>
      <c r="C105" s="40">
        <v>17505</v>
      </c>
      <c r="D105" s="40">
        <v>1099795</v>
      </c>
      <c r="E105" s="40">
        <v>221355</v>
      </c>
      <c r="F105" s="40">
        <v>6530</v>
      </c>
      <c r="G105" s="40">
        <f>[1]Janeiro!G105+C105</f>
        <v>31381</v>
      </c>
    </row>
    <row r="106" spans="1:7" x14ac:dyDescent="0.25">
      <c r="A106" s="41" t="s">
        <v>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>[1]Janeiro!G106+C106</f>
        <v>0</v>
      </c>
    </row>
    <row r="107" spans="1:7" x14ac:dyDescent="0.25">
      <c r="A107" s="41" t="s">
        <v>85</v>
      </c>
      <c r="B107" s="40">
        <v>2</v>
      </c>
      <c r="C107" s="40">
        <v>6</v>
      </c>
      <c r="D107" s="40">
        <v>1173</v>
      </c>
      <c r="E107" s="40">
        <v>237</v>
      </c>
      <c r="F107" s="40">
        <v>3</v>
      </c>
      <c r="G107" s="40">
        <f>[1]Janeiro!G107+C107</f>
        <v>12</v>
      </c>
    </row>
    <row r="108" spans="1:7" x14ac:dyDescent="0.25">
      <c r="A108" s="41" t="s">
        <v>86</v>
      </c>
      <c r="B108" s="40">
        <v>267</v>
      </c>
      <c r="C108" s="40">
        <v>22554</v>
      </c>
      <c r="D108" s="40">
        <v>729443</v>
      </c>
      <c r="E108" s="40">
        <v>147103</v>
      </c>
      <c r="F108" s="40">
        <v>8070</v>
      </c>
      <c r="G108" s="40">
        <f>[1]Janeiro!G108+C108</f>
        <v>35604</v>
      </c>
    </row>
    <row r="109" spans="1:7" x14ac:dyDescent="0.25">
      <c r="A109" s="41" t="s">
        <v>9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>[1]Janeiro!G109+C109</f>
        <v>0</v>
      </c>
    </row>
    <row r="110" spans="1:7" x14ac:dyDescent="0.25">
      <c r="A110" s="41" t="s">
        <v>87</v>
      </c>
      <c r="B110" s="40">
        <v>6</v>
      </c>
      <c r="C110" s="40">
        <v>90</v>
      </c>
      <c r="D110" s="40">
        <v>19794</v>
      </c>
      <c r="E110" s="40">
        <v>3994</v>
      </c>
      <c r="F110" s="40">
        <v>43</v>
      </c>
      <c r="G110" s="40">
        <f>[1]Janeiro!G110+C110</f>
        <v>182</v>
      </c>
    </row>
    <row r="111" spans="1:7" x14ac:dyDescent="0.25">
      <c r="A111" s="41" t="s">
        <v>88</v>
      </c>
      <c r="B111" s="40">
        <v>95</v>
      </c>
      <c r="C111" s="40">
        <v>6436</v>
      </c>
      <c r="D111" s="40">
        <v>1173144</v>
      </c>
      <c r="E111" s="40">
        <v>236164</v>
      </c>
      <c r="F111" s="40">
        <v>2681</v>
      </c>
      <c r="G111" s="40">
        <f>[1]Janeiro!G111+C111</f>
        <v>12969</v>
      </c>
    </row>
    <row r="112" spans="1:7" x14ac:dyDescent="0.25">
      <c r="A112" s="41" t="s">
        <v>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>[1]Janeiro!G112+C112</f>
        <v>0</v>
      </c>
    </row>
    <row r="113" spans="1:7" x14ac:dyDescent="0.25">
      <c r="A113" s="41" t="s">
        <v>89</v>
      </c>
      <c r="B113" s="40">
        <v>2</v>
      </c>
      <c r="C113" s="40">
        <v>4</v>
      </c>
      <c r="D113" s="40">
        <v>872</v>
      </c>
      <c r="E113" s="40">
        <v>176</v>
      </c>
      <c r="F113" s="40">
        <v>2</v>
      </c>
      <c r="G113" s="40">
        <f>[1]Janeiro!G113+C113</f>
        <v>8</v>
      </c>
    </row>
    <row r="114" spans="1:7" x14ac:dyDescent="0.25">
      <c r="A114" s="41" t="s">
        <v>90</v>
      </c>
      <c r="B114" s="40">
        <v>263</v>
      </c>
      <c r="C114" s="40">
        <v>19512</v>
      </c>
      <c r="D114" s="40">
        <v>281500</v>
      </c>
      <c r="E114" s="40">
        <v>56852</v>
      </c>
      <c r="F114" s="40">
        <v>6130</v>
      </c>
      <c r="G114" s="40">
        <f>[1]Janeiro!G114+C114</f>
        <v>42198</v>
      </c>
    </row>
    <row r="115" spans="1:7" x14ac:dyDescent="0.25">
      <c r="A115" s="41" t="s">
        <v>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>[1]Janeiro!G115+C115</f>
        <v>0</v>
      </c>
    </row>
    <row r="116" spans="1:7" x14ac:dyDescent="0.25">
      <c r="A116" s="41" t="s">
        <v>91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>[1]Janeiro!G116+C116</f>
        <v>0</v>
      </c>
    </row>
    <row r="117" spans="1:7" x14ac:dyDescent="0.25">
      <c r="A117" s="41" t="s">
        <v>92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>[1]Janeiro!G117+C117</f>
        <v>0</v>
      </c>
    </row>
    <row r="118" spans="1:7" x14ac:dyDescent="0.25">
      <c r="A118" s="41" t="s">
        <v>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f>[1]Janeiro!G118+C118</f>
        <v>0</v>
      </c>
    </row>
    <row r="119" spans="1:7" x14ac:dyDescent="0.25">
      <c r="A119" s="41" t="s">
        <v>93</v>
      </c>
      <c r="B119" s="40">
        <v>3</v>
      </c>
      <c r="C119" s="40">
        <v>70</v>
      </c>
      <c r="D119" s="40">
        <v>8955</v>
      </c>
      <c r="E119" s="40">
        <v>1816</v>
      </c>
      <c r="F119" s="40">
        <v>35</v>
      </c>
      <c r="G119" s="40">
        <f>[1]Janeiro!G119+C119</f>
        <v>105</v>
      </c>
    </row>
    <row r="120" spans="1:7" x14ac:dyDescent="0.25">
      <c r="A120" s="41" t="s">
        <v>94</v>
      </c>
      <c r="B120" s="40">
        <v>7</v>
      </c>
      <c r="C120" s="40">
        <v>242</v>
      </c>
      <c r="D120" s="40">
        <v>61</v>
      </c>
      <c r="E120" s="40">
        <v>12</v>
      </c>
      <c r="F120" s="40">
        <v>131</v>
      </c>
      <c r="G120" s="40">
        <f>[1]Janeiro!G120+C120</f>
        <v>445</v>
      </c>
    </row>
    <row r="121" spans="1:7" x14ac:dyDescent="0.25">
      <c r="A121" s="41" t="s">
        <v>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>[1]Janeiro!G121+C121</f>
        <v>0</v>
      </c>
    </row>
    <row r="122" spans="1:7" x14ac:dyDescent="0.25">
      <c r="A122" s="41" t="s">
        <v>95</v>
      </c>
      <c r="B122" s="40">
        <v>2</v>
      </c>
      <c r="C122" s="40">
        <v>4</v>
      </c>
      <c r="D122" s="40">
        <v>1134</v>
      </c>
      <c r="E122" s="40">
        <v>229</v>
      </c>
      <c r="F122" s="40">
        <v>2</v>
      </c>
      <c r="G122" s="40">
        <f>[1]Janeiro!G122+C122</f>
        <v>8</v>
      </c>
    </row>
    <row r="123" spans="1:7" x14ac:dyDescent="0.25">
      <c r="A123" s="41" t="s">
        <v>96</v>
      </c>
      <c r="B123" s="40">
        <v>184</v>
      </c>
      <c r="C123" s="40">
        <v>13132</v>
      </c>
      <c r="D123" s="40">
        <v>3675010</v>
      </c>
      <c r="E123" s="40">
        <v>741235</v>
      </c>
      <c r="F123" s="40">
        <v>3358</v>
      </c>
      <c r="G123" s="40">
        <f>[1]Janeiro!G123+C123</f>
        <v>25131</v>
      </c>
    </row>
    <row r="124" spans="1:7" x14ac:dyDescent="0.25">
      <c r="A124" s="41" t="s">
        <v>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>[1]Janeiro!G124+C124</f>
        <v>0</v>
      </c>
    </row>
    <row r="125" spans="1:7" x14ac:dyDescent="0.25">
      <c r="A125" s="41" t="s">
        <v>97</v>
      </c>
      <c r="B125" s="40">
        <v>2</v>
      </c>
      <c r="C125" s="40">
        <v>2</v>
      </c>
      <c r="D125" s="40">
        <v>462</v>
      </c>
      <c r="E125" s="40">
        <v>93</v>
      </c>
      <c r="F125" s="40">
        <v>1</v>
      </c>
      <c r="G125" s="40">
        <f>[1]Janeiro!G125+C125</f>
        <v>4</v>
      </c>
    </row>
    <row r="126" spans="1:7" x14ac:dyDescent="0.25">
      <c r="A126" s="41" t="s">
        <v>98</v>
      </c>
      <c r="B126" s="40">
        <v>120</v>
      </c>
      <c r="C126" s="40">
        <v>12757</v>
      </c>
      <c r="D126" s="40">
        <v>387426</v>
      </c>
      <c r="E126" s="40">
        <v>78293</v>
      </c>
      <c r="F126" s="40">
        <v>4203</v>
      </c>
      <c r="G126" s="40">
        <f>[1]Janeiro!G126+C126</f>
        <v>13288</v>
      </c>
    </row>
    <row r="127" spans="1:7" x14ac:dyDescent="0.25">
      <c r="A127" s="41" t="s">
        <v>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>[1]Janeiro!G127+C127</f>
        <v>0</v>
      </c>
    </row>
    <row r="128" spans="1:7" x14ac:dyDescent="0.25">
      <c r="A128" s="41" t="s">
        <v>99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f>[1]Janeiro!G128+C128</f>
        <v>0</v>
      </c>
    </row>
    <row r="129" spans="1:7" x14ac:dyDescent="0.25">
      <c r="A129" s="41" t="s">
        <v>100</v>
      </c>
      <c r="B129" s="40">
        <v>14</v>
      </c>
      <c r="C129" s="40">
        <v>2756</v>
      </c>
      <c r="D129" s="40">
        <v>35401</v>
      </c>
      <c r="E129" s="40">
        <v>7169</v>
      </c>
      <c r="F129" s="40">
        <v>1944</v>
      </c>
      <c r="G129" s="40">
        <f>[1]Janeiro!G129+C129</f>
        <v>3710</v>
      </c>
    </row>
    <row r="130" spans="1:7" x14ac:dyDescent="0.25">
      <c r="A130" s="41" t="s">
        <v>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>[1]Janeiro!G130+C130</f>
        <v>0</v>
      </c>
    </row>
    <row r="131" spans="1:7" x14ac:dyDescent="0.25">
      <c r="A131" s="41" t="s">
        <v>101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>[1]Janeiro!G131+C131</f>
        <v>0</v>
      </c>
    </row>
    <row r="132" spans="1:7" x14ac:dyDescent="0.25">
      <c r="A132" s="41" t="s">
        <v>102</v>
      </c>
      <c r="B132" s="40">
        <v>77</v>
      </c>
      <c r="C132" s="40">
        <v>17410</v>
      </c>
      <c r="D132" s="40">
        <v>593692</v>
      </c>
      <c r="E132" s="40">
        <v>119585</v>
      </c>
      <c r="F132" s="40">
        <v>8666</v>
      </c>
      <c r="G132" s="40">
        <f>[1]Janeiro!G132+C132</f>
        <v>47588</v>
      </c>
    </row>
    <row r="133" spans="1:7" x14ac:dyDescent="0.25">
      <c r="A133" s="41" t="s">
        <v>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>[1]Janeiro!G133+C133</f>
        <v>0</v>
      </c>
    </row>
    <row r="134" spans="1:7" x14ac:dyDescent="0.25">
      <c r="A134" s="41" t="s">
        <v>103</v>
      </c>
      <c r="B134" s="40">
        <v>52</v>
      </c>
      <c r="C134" s="40">
        <v>2390</v>
      </c>
      <c r="D134" s="40">
        <v>55796</v>
      </c>
      <c r="E134" s="40">
        <v>11238</v>
      </c>
      <c r="F134" s="40">
        <v>774</v>
      </c>
      <c r="G134" s="40">
        <f>[1]Janeiro!G134+C134</f>
        <v>3041</v>
      </c>
    </row>
    <row r="135" spans="1:7" x14ac:dyDescent="0.25">
      <c r="A135" s="41" t="s">
        <v>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>[1]Janeiro!G135+C135</f>
        <v>0</v>
      </c>
    </row>
    <row r="136" spans="1:7" x14ac:dyDescent="0.25">
      <c r="A136" s="41" t="s">
        <v>104</v>
      </c>
      <c r="B136" s="40">
        <v>64</v>
      </c>
      <c r="C136" s="40">
        <v>2304</v>
      </c>
      <c r="D136" s="40">
        <v>54344</v>
      </c>
      <c r="E136" s="40">
        <v>10940</v>
      </c>
      <c r="F136" s="40">
        <v>783</v>
      </c>
      <c r="G136" s="40">
        <f>[1]Janeiro!G136+C136</f>
        <v>2547</v>
      </c>
    </row>
    <row r="137" spans="1:7" x14ac:dyDescent="0.25">
      <c r="A137" s="41" t="s">
        <v>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>[1]Janeiro!G137+C137</f>
        <v>0</v>
      </c>
    </row>
    <row r="138" spans="1:7" x14ac:dyDescent="0.25">
      <c r="A138" s="41" t="s">
        <v>105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>[1]Janeiro!G138+C138</f>
        <v>0</v>
      </c>
    </row>
    <row r="139" spans="1:7" x14ac:dyDescent="0.25">
      <c r="A139" s="41" t="s">
        <v>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>[1]Janeiro!G139+C139</f>
        <v>0</v>
      </c>
    </row>
    <row r="140" spans="1:7" x14ac:dyDescent="0.25">
      <c r="A140" s="29" t="s">
        <v>106</v>
      </c>
      <c r="B140" s="30">
        <f>SUM(B68:B138)</f>
        <v>522104</v>
      </c>
      <c r="C140" s="30">
        <f>SUM(C68:C138)</f>
        <v>5893389</v>
      </c>
      <c r="D140" s="30">
        <f>SUM(D68:D138)</f>
        <v>1341516205.825</v>
      </c>
      <c r="E140" s="30">
        <f>SUM(E68:E138)</f>
        <v>267842057.23345998</v>
      </c>
      <c r="F140" s="30">
        <f>SUM(F68:F138)</f>
        <v>2072424</v>
      </c>
      <c r="G140" s="30">
        <f>SUM(G68:G139)</f>
        <v>12853010</v>
      </c>
    </row>
    <row r="141" spans="1:7" x14ac:dyDescent="0.25">
      <c r="A141" s="25" t="s">
        <v>107</v>
      </c>
      <c r="B141" s="12">
        <v>15866</v>
      </c>
      <c r="C141" s="12">
        <v>51339</v>
      </c>
      <c r="D141" s="12">
        <v>28174089</v>
      </c>
      <c r="E141" s="12">
        <v>5669769</v>
      </c>
      <c r="F141" s="12">
        <v>5515</v>
      </c>
      <c r="G141" s="40">
        <f>[1]Janeiro!G141+C141</f>
        <v>107381</v>
      </c>
    </row>
    <row r="142" spans="1:7" x14ac:dyDescent="0.25">
      <c r="A142" s="52" t="s">
        <v>108</v>
      </c>
      <c r="B142" s="51">
        <f t="shared" ref="B142:G142" si="2">SUM(B141)</f>
        <v>15866</v>
      </c>
      <c r="C142" s="51">
        <f t="shared" si="2"/>
        <v>51339</v>
      </c>
      <c r="D142" s="51">
        <f t="shared" si="2"/>
        <v>28174089</v>
      </c>
      <c r="E142" s="51">
        <f t="shared" si="2"/>
        <v>5669769</v>
      </c>
      <c r="F142" s="51">
        <f t="shared" si="2"/>
        <v>5515</v>
      </c>
      <c r="G142" s="51">
        <f t="shared" si="2"/>
        <v>107381</v>
      </c>
    </row>
    <row r="143" spans="1:7" x14ac:dyDescent="0.25">
      <c r="A143" s="41" t="s">
        <v>109</v>
      </c>
      <c r="B143" s="40">
        <v>24952</v>
      </c>
      <c r="C143" s="40">
        <v>39331</v>
      </c>
      <c r="D143" s="40">
        <v>3039724</v>
      </c>
      <c r="E143" s="40">
        <v>612602</v>
      </c>
      <c r="F143" s="40">
        <v>19776</v>
      </c>
      <c r="G143" s="40">
        <f>[1]Janeiro!G143+C143</f>
        <v>84468</v>
      </c>
    </row>
    <row r="144" spans="1:7" x14ac:dyDescent="0.25">
      <c r="A144" s="41" t="s">
        <v>9</v>
      </c>
      <c r="B144" s="35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>[1]Janeiro!G144+C144</f>
        <v>0</v>
      </c>
    </row>
    <row r="145" spans="1:7" x14ac:dyDescent="0.25">
      <c r="A145" s="41" t="s">
        <v>110</v>
      </c>
      <c r="B145" s="35">
        <v>99</v>
      </c>
      <c r="C145" s="40">
        <v>6875</v>
      </c>
      <c r="D145" s="40">
        <v>7613</v>
      </c>
      <c r="E145" s="40">
        <v>1532</v>
      </c>
      <c r="F145" s="40">
        <v>16536</v>
      </c>
      <c r="G145" s="40">
        <f>[1]Janeiro!G145+C145</f>
        <v>14112</v>
      </c>
    </row>
    <row r="146" spans="1:7" x14ac:dyDescent="0.25">
      <c r="A146" s="41" t="s">
        <v>111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f>[1]Janeiro!G146+C146</f>
        <v>1171</v>
      </c>
    </row>
    <row r="147" spans="1:7" x14ac:dyDescent="0.25">
      <c r="A147" s="41" t="s">
        <v>112</v>
      </c>
      <c r="B147" s="40">
        <v>126</v>
      </c>
      <c r="C147" s="40">
        <v>10136</v>
      </c>
      <c r="D147" s="40">
        <v>16724</v>
      </c>
      <c r="E147" s="40">
        <v>3366</v>
      </c>
      <c r="F147" s="40">
        <v>17186</v>
      </c>
      <c r="G147" s="40">
        <f>[1]Janeiro!G147+C147</f>
        <v>19700</v>
      </c>
    </row>
    <row r="148" spans="1:7" x14ac:dyDescent="0.25">
      <c r="A148" s="41" t="s">
        <v>113</v>
      </c>
      <c r="B148" s="40">
        <v>29</v>
      </c>
      <c r="C148" s="40">
        <v>1099</v>
      </c>
      <c r="D148" s="40">
        <v>87250</v>
      </c>
      <c r="E148" s="40">
        <v>17566</v>
      </c>
      <c r="F148" s="40">
        <v>0</v>
      </c>
      <c r="G148" s="40">
        <f>[1]Janeiro!G148+C148</f>
        <v>1155</v>
      </c>
    </row>
    <row r="149" spans="1:7" x14ac:dyDescent="0.25">
      <c r="A149" s="41" t="s">
        <v>114</v>
      </c>
      <c r="B149" s="40">
        <v>9127</v>
      </c>
      <c r="C149" s="40">
        <v>14460</v>
      </c>
      <c r="D149" s="40">
        <v>1646854</v>
      </c>
      <c r="E149" s="40">
        <v>332023</v>
      </c>
      <c r="F149" s="40">
        <v>6317</v>
      </c>
      <c r="G149" s="40">
        <f>[1]Janeiro!G149+C149</f>
        <v>31677</v>
      </c>
    </row>
    <row r="150" spans="1:7" x14ac:dyDescent="0.25">
      <c r="A150" s="41" t="s">
        <v>9</v>
      </c>
      <c r="B150" s="40">
        <v>43</v>
      </c>
      <c r="C150" s="40">
        <v>252</v>
      </c>
      <c r="D150" s="40">
        <v>28669</v>
      </c>
      <c r="E150" s="40">
        <v>5789</v>
      </c>
      <c r="F150" s="40">
        <v>0</v>
      </c>
      <c r="G150" s="40">
        <f>[1]Janeiro!G150+C150</f>
        <v>264</v>
      </c>
    </row>
    <row r="151" spans="1:7" x14ac:dyDescent="0.25">
      <c r="A151" s="41" t="s">
        <v>115</v>
      </c>
      <c r="B151" s="40">
        <v>1</v>
      </c>
      <c r="C151" s="40">
        <v>50</v>
      </c>
      <c r="D151" s="40">
        <v>271</v>
      </c>
      <c r="E151" s="40">
        <v>55</v>
      </c>
      <c r="F151" s="40">
        <v>136</v>
      </c>
      <c r="G151" s="40">
        <f>[1]Janeiro!G151+C151</f>
        <v>170</v>
      </c>
    </row>
    <row r="152" spans="1:7" x14ac:dyDescent="0.25">
      <c r="A152" s="41" t="s">
        <v>111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>[1]Janeiro!G152+C152</f>
        <v>0</v>
      </c>
    </row>
    <row r="153" spans="1:7" x14ac:dyDescent="0.25">
      <c r="A153" s="41" t="s">
        <v>116</v>
      </c>
      <c r="B153" s="40">
        <v>3</v>
      </c>
      <c r="C153" s="40">
        <v>101</v>
      </c>
      <c r="D153" s="40">
        <v>778</v>
      </c>
      <c r="E153" s="40">
        <v>158</v>
      </c>
      <c r="F153" s="40">
        <v>154</v>
      </c>
      <c r="G153" s="40">
        <f>[1]Janeiro!G153+C153</f>
        <v>201</v>
      </c>
    </row>
    <row r="154" spans="1:7" x14ac:dyDescent="0.25">
      <c r="A154" s="41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0">
        <f>[1]Janeiro!G154+C154</f>
        <v>0</v>
      </c>
    </row>
    <row r="155" spans="1:7" x14ac:dyDescent="0.25">
      <c r="A155" s="41" t="s">
        <v>117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f>[1]Janeiro!G155+C155</f>
        <v>0</v>
      </c>
    </row>
    <row r="156" spans="1:7" x14ac:dyDescent="0.25">
      <c r="A156" s="41" t="s">
        <v>9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f>[1]Janeiro!G156+C156</f>
        <v>0</v>
      </c>
    </row>
    <row r="157" spans="1:7" s="47" customFormat="1" x14ac:dyDescent="0.25">
      <c r="A157" s="41" t="s">
        <v>118</v>
      </c>
      <c r="B157" s="40">
        <v>173483</v>
      </c>
      <c r="C157" s="40">
        <v>299579</v>
      </c>
      <c r="D157" s="40">
        <v>8452578</v>
      </c>
      <c r="E157" s="40">
        <v>1703038</v>
      </c>
      <c r="F157" s="40">
        <v>119924</v>
      </c>
      <c r="G157" s="40">
        <f>[1]Janeiro!G157+C157</f>
        <v>661248</v>
      </c>
    </row>
    <row r="158" spans="1:7" x14ac:dyDescent="0.25">
      <c r="A158" s="41" t="s">
        <v>119</v>
      </c>
      <c r="B158" s="40">
        <v>10</v>
      </c>
      <c r="C158" s="40">
        <v>26</v>
      </c>
      <c r="D158" s="40">
        <v>758</v>
      </c>
      <c r="E158" s="40">
        <v>153</v>
      </c>
      <c r="F158" s="40">
        <v>0</v>
      </c>
      <c r="G158" s="40">
        <f>[1]Janeiro!G158+C158</f>
        <v>26</v>
      </c>
    </row>
    <row r="159" spans="1:7" x14ac:dyDescent="0.25">
      <c r="A159" s="41" t="s">
        <v>120</v>
      </c>
      <c r="B159" s="40">
        <v>194</v>
      </c>
      <c r="C159" s="40">
        <v>20238</v>
      </c>
      <c r="D159" s="40">
        <v>15309</v>
      </c>
      <c r="E159" s="40">
        <v>3088</v>
      </c>
      <c r="F159" s="40">
        <v>89696</v>
      </c>
      <c r="G159" s="40">
        <f>[1]Janeiro!G159+C159</f>
        <v>55347</v>
      </c>
    </row>
    <row r="160" spans="1:7" x14ac:dyDescent="0.25">
      <c r="A160" s="41" t="s">
        <v>111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40">
        <f>[1]Janeiro!G160+C160</f>
        <v>5138</v>
      </c>
    </row>
    <row r="161" spans="1:7" x14ac:dyDescent="0.25">
      <c r="A161" s="41" t="s">
        <v>121</v>
      </c>
      <c r="B161" s="12">
        <v>256</v>
      </c>
      <c r="C161" s="12">
        <v>45617</v>
      </c>
      <c r="D161" s="12">
        <v>32812</v>
      </c>
      <c r="E161" s="12">
        <v>6618</v>
      </c>
      <c r="F161" s="11">
        <v>76256</v>
      </c>
      <c r="G161" s="40">
        <f>[1]Janeiro!G161+C161</f>
        <v>69647</v>
      </c>
    </row>
    <row r="162" spans="1:7" x14ac:dyDescent="0.25">
      <c r="A162" s="41" t="s">
        <v>122</v>
      </c>
      <c r="B162" s="40">
        <v>28</v>
      </c>
      <c r="C162" s="40">
        <v>2159</v>
      </c>
      <c r="D162" s="40">
        <v>68724</v>
      </c>
      <c r="E162" s="40">
        <v>13845</v>
      </c>
      <c r="F162" s="40">
        <v>0</v>
      </c>
      <c r="G162" s="40">
        <f>[1]Janeiro!G162+C162</f>
        <v>3887</v>
      </c>
    </row>
    <row r="163" spans="1:7" x14ac:dyDescent="0.25">
      <c r="A163" s="41" t="s">
        <v>123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f>[1]Janeiro!G163+C163</f>
        <v>0</v>
      </c>
    </row>
    <row r="164" spans="1:7" x14ac:dyDescent="0.25">
      <c r="A164" s="41" t="s">
        <v>121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f>[1]Janeiro!G164+C164</f>
        <v>0</v>
      </c>
    </row>
    <row r="165" spans="1:7" x14ac:dyDescent="0.25">
      <c r="A165" s="41" t="s">
        <v>113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f>[1]Janeiro!G165+C165</f>
        <v>0</v>
      </c>
    </row>
    <row r="166" spans="1:7" x14ac:dyDescent="0.25">
      <c r="A166" s="41" t="s">
        <v>124</v>
      </c>
      <c r="B166" s="40">
        <v>3411</v>
      </c>
      <c r="C166" s="40">
        <v>16272</v>
      </c>
      <c r="D166" s="40">
        <v>938691</v>
      </c>
      <c r="E166" s="40">
        <v>189205</v>
      </c>
      <c r="F166" s="40">
        <v>4670</v>
      </c>
      <c r="G166" s="40">
        <f>[1]Janeiro!G166+C166</f>
        <v>34211</v>
      </c>
    </row>
    <row r="167" spans="1:7" x14ac:dyDescent="0.25">
      <c r="A167" s="41" t="s">
        <v>120</v>
      </c>
      <c r="B167" s="40">
        <v>135</v>
      </c>
      <c r="C167" s="40">
        <v>3270</v>
      </c>
      <c r="D167" s="40">
        <v>5322</v>
      </c>
      <c r="E167" s="40">
        <v>1073</v>
      </c>
      <c r="F167" s="40">
        <v>6559</v>
      </c>
      <c r="G167" s="40">
        <f>[1]Janeiro!G167+C167</f>
        <v>5477</v>
      </c>
    </row>
    <row r="168" spans="1:7" x14ac:dyDescent="0.25">
      <c r="A168" s="41" t="s">
        <v>111</v>
      </c>
      <c r="B168" s="40">
        <v>1</v>
      </c>
      <c r="C168" s="40">
        <v>50</v>
      </c>
      <c r="D168" s="40">
        <v>3058</v>
      </c>
      <c r="E168" s="40">
        <v>630</v>
      </c>
      <c r="F168" s="40">
        <v>0</v>
      </c>
      <c r="G168" s="40">
        <f>[1]Janeiro!G168+C168</f>
        <v>100</v>
      </c>
    </row>
    <row r="169" spans="1:7" x14ac:dyDescent="0.25">
      <c r="A169" s="41" t="s">
        <v>121</v>
      </c>
      <c r="B169" s="40">
        <v>167</v>
      </c>
      <c r="C169" s="40">
        <v>4569</v>
      </c>
      <c r="D169" s="40">
        <v>13515</v>
      </c>
      <c r="E169" s="40">
        <v>2724</v>
      </c>
      <c r="F169" s="40">
        <v>6767</v>
      </c>
      <c r="G169" s="40">
        <f>[1]Janeiro!G169+C169</f>
        <v>10400</v>
      </c>
    </row>
    <row r="170" spans="1:7" x14ac:dyDescent="0.25">
      <c r="A170" s="41" t="s">
        <v>113</v>
      </c>
      <c r="B170" s="40">
        <v>61</v>
      </c>
      <c r="C170" s="40">
        <v>1496</v>
      </c>
      <c r="D170" s="40">
        <v>94072</v>
      </c>
      <c r="E170" s="40">
        <v>18913</v>
      </c>
      <c r="F170" s="40">
        <v>0</v>
      </c>
      <c r="G170" s="40">
        <f>[1]Janeiro!G170+C170</f>
        <v>1614</v>
      </c>
    </row>
    <row r="171" spans="1:7" x14ac:dyDescent="0.25">
      <c r="A171" s="41" t="s">
        <v>125</v>
      </c>
      <c r="B171" s="40">
        <v>15</v>
      </c>
      <c r="C171" s="40">
        <v>154</v>
      </c>
      <c r="D171" s="40">
        <v>11187</v>
      </c>
      <c r="E171" s="40">
        <v>2259</v>
      </c>
      <c r="F171" s="40">
        <v>187</v>
      </c>
      <c r="G171" s="40">
        <f>[1]Janeiro!G171+C171</f>
        <v>314</v>
      </c>
    </row>
    <row r="172" spans="1:7" x14ac:dyDescent="0.25">
      <c r="A172" s="41" t="s">
        <v>119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f>[1]Janeiro!G172+C172</f>
        <v>0</v>
      </c>
    </row>
    <row r="173" spans="1:7" x14ac:dyDescent="0.25">
      <c r="A173" s="41" t="s">
        <v>120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f>[1]Janeiro!G173+C173</f>
        <v>0</v>
      </c>
    </row>
    <row r="174" spans="1:7" x14ac:dyDescent="0.25">
      <c r="A174" s="41" t="s">
        <v>111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f>[1]Janeiro!G174+C174</f>
        <v>0</v>
      </c>
    </row>
    <row r="175" spans="1:7" x14ac:dyDescent="0.25">
      <c r="A175" s="41" t="s">
        <v>121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f>[1]Janeiro!G175+C175</f>
        <v>0</v>
      </c>
    </row>
    <row r="176" spans="1:7" x14ac:dyDescent="0.25">
      <c r="A176" s="41" t="s">
        <v>113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f>[1]Janeiro!G176+C176</f>
        <v>0</v>
      </c>
    </row>
    <row r="177" spans="1:7" x14ac:dyDescent="0.25">
      <c r="A177" s="41" t="s">
        <v>126</v>
      </c>
      <c r="B177" s="40">
        <v>257</v>
      </c>
      <c r="C177" s="40">
        <v>3389</v>
      </c>
      <c r="D177" s="40">
        <v>232331</v>
      </c>
      <c r="E177" s="40">
        <v>46831</v>
      </c>
      <c r="F177" s="40">
        <v>7131</v>
      </c>
      <c r="G177" s="40">
        <f>[1]Janeiro!G177+C177</f>
        <v>9584</v>
      </c>
    </row>
    <row r="178" spans="1:7" x14ac:dyDescent="0.25">
      <c r="A178" s="41" t="s">
        <v>119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f>[1]Janeiro!G178+C178</f>
        <v>0</v>
      </c>
    </row>
    <row r="179" spans="1:7" x14ac:dyDescent="0.25">
      <c r="A179" s="41" t="s">
        <v>115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f>[1]Janeiro!G179+C179</f>
        <v>0</v>
      </c>
    </row>
    <row r="180" spans="1:7" x14ac:dyDescent="0.25">
      <c r="A180" s="41" t="s">
        <v>111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f>[1]Janeiro!G180+C180</f>
        <v>0</v>
      </c>
    </row>
    <row r="181" spans="1:7" x14ac:dyDescent="0.25">
      <c r="A181" s="41" t="s">
        <v>116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f>[1]Janeiro!G181+C181</f>
        <v>0</v>
      </c>
    </row>
    <row r="182" spans="1:7" x14ac:dyDescent="0.25">
      <c r="A182" s="41" t="s">
        <v>127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f>[1]Janeiro!G182+C182</f>
        <v>0</v>
      </c>
    </row>
    <row r="183" spans="1:7" x14ac:dyDescent="0.25">
      <c r="A183" s="41" t="s">
        <v>128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f>[1]Janeiro!G183+C183</f>
        <v>0</v>
      </c>
    </row>
    <row r="184" spans="1:7" x14ac:dyDescent="0.25">
      <c r="A184" s="35" t="s">
        <v>129</v>
      </c>
      <c r="B184" s="35">
        <v>516</v>
      </c>
      <c r="C184" s="35">
        <v>1795</v>
      </c>
      <c r="D184" s="35">
        <v>128825</v>
      </c>
      <c r="E184" s="35">
        <v>25935</v>
      </c>
      <c r="F184" s="35">
        <v>0</v>
      </c>
      <c r="G184" s="40">
        <f>[1]Janeiro!G184+C184</f>
        <v>6235</v>
      </c>
    </row>
    <row r="185" spans="1:7" x14ac:dyDescent="0.25">
      <c r="A185" s="35" t="s">
        <v>130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40">
        <f>[1]Janeiro!G185+C185</f>
        <v>0</v>
      </c>
    </row>
    <row r="186" spans="1:7" x14ac:dyDescent="0.25">
      <c r="A186" s="35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40">
        <f>[1]Janeiro!G186+C186</f>
        <v>0</v>
      </c>
    </row>
    <row r="187" spans="1:7" x14ac:dyDescent="0.25">
      <c r="A187" s="35" t="s">
        <v>131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40">
        <f>[1]Janeiro!G187+C187</f>
        <v>0</v>
      </c>
    </row>
    <row r="188" spans="1:7" x14ac:dyDescent="0.25">
      <c r="A188" s="35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40">
        <f>[1]Janeiro!G188+C188</f>
        <v>0</v>
      </c>
    </row>
    <row r="189" spans="1:7" x14ac:dyDescent="0.25">
      <c r="A189" s="35" t="s">
        <v>132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40">
        <f>[1]Janeiro!G189+C189</f>
        <v>0</v>
      </c>
    </row>
    <row r="190" spans="1:7" x14ac:dyDescent="0.25">
      <c r="A190" s="50" t="s">
        <v>133</v>
      </c>
      <c r="B190" s="49">
        <f t="shared" ref="B190:G190" si="3">SUM(B143:B189)</f>
        <v>212914</v>
      </c>
      <c r="C190" s="49">
        <f t="shared" si="3"/>
        <v>470918</v>
      </c>
      <c r="D190" s="49">
        <f t="shared" si="3"/>
        <v>14825065</v>
      </c>
      <c r="E190" s="49">
        <f t="shared" si="3"/>
        <v>2987403</v>
      </c>
      <c r="F190" s="49">
        <f t="shared" si="3"/>
        <v>371295</v>
      </c>
      <c r="G190" s="49">
        <f t="shared" si="3"/>
        <v>1016146</v>
      </c>
    </row>
    <row r="191" spans="1:7" x14ac:dyDescent="0.25">
      <c r="A191" s="41" t="s">
        <v>134</v>
      </c>
      <c r="B191" s="11">
        <v>4417</v>
      </c>
      <c r="C191" s="11">
        <v>1313700</v>
      </c>
      <c r="D191" s="11">
        <v>17119</v>
      </c>
      <c r="E191" s="11">
        <v>3448</v>
      </c>
      <c r="F191" s="11">
        <v>653000</v>
      </c>
      <c r="G191" s="40">
        <f>[1]Janeiro!G191+C191</f>
        <v>3149200</v>
      </c>
    </row>
    <row r="192" spans="1:7" x14ac:dyDescent="0.25">
      <c r="A192" s="41" t="s">
        <v>135</v>
      </c>
      <c r="B192" s="11">
        <v>4554</v>
      </c>
      <c r="C192" s="11">
        <v>4633700</v>
      </c>
      <c r="D192" s="11">
        <v>60163</v>
      </c>
      <c r="E192" s="11">
        <v>12117</v>
      </c>
      <c r="F192" s="11">
        <v>625600</v>
      </c>
      <c r="G192" s="40">
        <f>[1]Janeiro!G192+C192</f>
        <v>13145200</v>
      </c>
    </row>
    <row r="193" spans="1:7" x14ac:dyDescent="0.25">
      <c r="A193" s="41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0">
        <f>[1]Janeiro!G193+C193</f>
        <v>0</v>
      </c>
    </row>
    <row r="194" spans="1:7" x14ac:dyDescent="0.25">
      <c r="A194" s="41" t="s">
        <v>137</v>
      </c>
      <c r="B194" s="11">
        <v>5169</v>
      </c>
      <c r="C194" s="11">
        <v>3783200</v>
      </c>
      <c r="D194" s="11">
        <v>222283</v>
      </c>
      <c r="E194" s="11">
        <v>44790</v>
      </c>
      <c r="F194" s="11">
        <v>1336500</v>
      </c>
      <c r="G194" s="40">
        <f>[1]Janeiro!G194+C194</f>
        <v>6836900</v>
      </c>
    </row>
    <row r="195" spans="1:7" x14ac:dyDescent="0.25">
      <c r="A195" s="41" t="s">
        <v>138</v>
      </c>
      <c r="B195" s="11">
        <v>6720</v>
      </c>
      <c r="C195" s="11">
        <v>4429500</v>
      </c>
      <c r="D195" s="11">
        <v>63080</v>
      </c>
      <c r="E195" s="11">
        <v>12696</v>
      </c>
      <c r="F195" s="11">
        <v>1469500</v>
      </c>
      <c r="G195" s="40">
        <f>[1]Janeiro!G195+C195</f>
        <v>12444800</v>
      </c>
    </row>
    <row r="196" spans="1:7" x14ac:dyDescent="0.25">
      <c r="A196" s="41" t="s">
        <v>139</v>
      </c>
      <c r="B196" s="11">
        <v>2702</v>
      </c>
      <c r="C196" s="11">
        <v>2265900</v>
      </c>
      <c r="D196" s="11">
        <v>31036</v>
      </c>
      <c r="E196" s="11">
        <v>6258</v>
      </c>
      <c r="F196" s="11">
        <v>119800</v>
      </c>
      <c r="G196" s="40">
        <f>[1]Janeiro!G196+C196</f>
        <v>3485300</v>
      </c>
    </row>
    <row r="197" spans="1:7" x14ac:dyDescent="0.25">
      <c r="A197" s="41" t="s">
        <v>140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f>[1]Janeiro!G197+C197</f>
        <v>0</v>
      </c>
    </row>
    <row r="198" spans="1:7" x14ac:dyDescent="0.25">
      <c r="A198" s="41" t="s">
        <v>141</v>
      </c>
      <c r="B198" s="11">
        <v>1513</v>
      </c>
      <c r="C198" s="11">
        <v>2575000</v>
      </c>
      <c r="D198" s="11">
        <v>13547</v>
      </c>
      <c r="E198" s="11">
        <v>2728</v>
      </c>
      <c r="F198" s="11">
        <v>731800</v>
      </c>
      <c r="G198" s="40">
        <f>[1]Janeiro!G198+C198</f>
        <v>7877600</v>
      </c>
    </row>
    <row r="199" spans="1:7" x14ac:dyDescent="0.25">
      <c r="A199" s="41" t="s">
        <v>142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f>[1]Janeiro!G199+C199</f>
        <v>0</v>
      </c>
    </row>
    <row r="200" spans="1:7" x14ac:dyDescent="0.25">
      <c r="A200" s="41" t="s">
        <v>143</v>
      </c>
      <c r="B200" s="11">
        <v>4220</v>
      </c>
      <c r="C200" s="11">
        <v>3303000</v>
      </c>
      <c r="D200" s="11">
        <v>38734</v>
      </c>
      <c r="E200" s="11">
        <v>7806</v>
      </c>
      <c r="F200" s="11">
        <v>722900</v>
      </c>
      <c r="G200" s="40">
        <f>[1]Janeiro!G200+C200</f>
        <v>6814200</v>
      </c>
    </row>
    <row r="201" spans="1:7" x14ac:dyDescent="0.25">
      <c r="A201" s="41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0">
        <f>[1]Janeiro!G201+C201</f>
        <v>0</v>
      </c>
    </row>
    <row r="202" spans="1:7" x14ac:dyDescent="0.25">
      <c r="A202" s="41" t="s">
        <v>145</v>
      </c>
      <c r="B202" s="11">
        <v>7504</v>
      </c>
      <c r="C202" s="11">
        <v>3809000</v>
      </c>
      <c r="D202" s="11">
        <v>68502</v>
      </c>
      <c r="E202" s="11">
        <v>13801</v>
      </c>
      <c r="F202" s="11">
        <v>200200</v>
      </c>
      <c r="G202" s="40">
        <f>[1]Janeiro!G202+C202</f>
        <v>9916000</v>
      </c>
    </row>
    <row r="203" spans="1:7" x14ac:dyDescent="0.25">
      <c r="A203" s="41" t="s">
        <v>146</v>
      </c>
      <c r="B203" s="11">
        <v>6001</v>
      </c>
      <c r="C203" s="11">
        <v>1996000</v>
      </c>
      <c r="D203" s="11">
        <v>86772</v>
      </c>
      <c r="E203" s="11">
        <v>17508</v>
      </c>
      <c r="F203" s="11">
        <v>921200</v>
      </c>
      <c r="G203" s="40">
        <f>[1]Janeiro!G203+C203</f>
        <v>5101900</v>
      </c>
    </row>
    <row r="204" spans="1:7" x14ac:dyDescent="0.25">
      <c r="A204" s="41" t="s">
        <v>147</v>
      </c>
      <c r="B204" s="11">
        <v>5888</v>
      </c>
      <c r="C204" s="11">
        <v>2349500</v>
      </c>
      <c r="D204" s="11">
        <v>50634</v>
      </c>
      <c r="E204" s="11">
        <v>10207</v>
      </c>
      <c r="F204" s="11">
        <v>504100</v>
      </c>
      <c r="G204" s="40">
        <f>[1]Janeiro!G204+C204</f>
        <v>7352700</v>
      </c>
    </row>
    <row r="205" spans="1:7" x14ac:dyDescent="0.25">
      <c r="A205" s="41" t="s">
        <v>148</v>
      </c>
      <c r="B205" s="11">
        <v>11976</v>
      </c>
      <c r="C205" s="11">
        <v>1335500</v>
      </c>
      <c r="D205" s="11">
        <v>44097</v>
      </c>
      <c r="E205" s="11">
        <v>8890</v>
      </c>
      <c r="F205" s="11">
        <v>282600</v>
      </c>
      <c r="G205" s="40">
        <f>[1]Janeiro!G205+C205</f>
        <v>3476000</v>
      </c>
    </row>
    <row r="206" spans="1:7" x14ac:dyDescent="0.25">
      <c r="A206" s="41" t="s">
        <v>149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f>[1]Janeiro!G206+C206</f>
        <v>0</v>
      </c>
    </row>
    <row r="207" spans="1:7" x14ac:dyDescent="0.25">
      <c r="A207" s="41" t="s">
        <v>150</v>
      </c>
      <c r="B207" s="40">
        <v>4077</v>
      </c>
      <c r="C207" s="40">
        <v>1232900</v>
      </c>
      <c r="D207" s="40">
        <v>13073</v>
      </c>
      <c r="E207" s="40">
        <v>2634</v>
      </c>
      <c r="F207" s="40">
        <v>976800</v>
      </c>
      <c r="G207" s="40">
        <f>[1]Janeiro!G207+C207</f>
        <v>2026705</v>
      </c>
    </row>
    <row r="208" spans="1:7" x14ac:dyDescent="0.25">
      <c r="A208" s="41" t="s">
        <v>151</v>
      </c>
      <c r="B208" s="40">
        <v>7687</v>
      </c>
      <c r="C208" s="40">
        <v>4458200</v>
      </c>
      <c r="D208" s="40">
        <v>153177</v>
      </c>
      <c r="E208" s="40">
        <v>30871</v>
      </c>
      <c r="F208" s="40">
        <v>1251500</v>
      </c>
      <c r="G208" s="40">
        <f>[1]Janeiro!G208+C208</f>
        <v>12381600</v>
      </c>
    </row>
    <row r="209" spans="1:7" x14ac:dyDescent="0.25">
      <c r="A209" s="41" t="s">
        <v>152</v>
      </c>
      <c r="B209" s="40">
        <v>5063</v>
      </c>
      <c r="C209" s="40">
        <v>2058400</v>
      </c>
      <c r="D209" s="40">
        <v>47029</v>
      </c>
      <c r="E209" s="40">
        <v>9465</v>
      </c>
      <c r="F209" s="40">
        <v>434600</v>
      </c>
      <c r="G209" s="40">
        <f>[1]Janeiro!G209+C209</f>
        <v>5153200</v>
      </c>
    </row>
    <row r="210" spans="1:7" x14ac:dyDescent="0.25">
      <c r="A210" s="41" t="s">
        <v>153</v>
      </c>
      <c r="B210" s="40">
        <v>10892</v>
      </c>
      <c r="C210" s="40">
        <v>5224600</v>
      </c>
      <c r="D210" s="40">
        <v>80336</v>
      </c>
      <c r="E210" s="40">
        <v>16174</v>
      </c>
      <c r="F210" s="40">
        <v>322200</v>
      </c>
      <c r="G210" s="40">
        <f>[1]Janeiro!G210+C210</f>
        <v>12598600</v>
      </c>
    </row>
    <row r="211" spans="1:7" x14ac:dyDescent="0.25">
      <c r="A211" s="41" t="s">
        <v>154</v>
      </c>
      <c r="B211" s="40">
        <v>4246</v>
      </c>
      <c r="C211" s="40">
        <v>11136300</v>
      </c>
      <c r="D211" s="40">
        <v>23179</v>
      </c>
      <c r="E211" s="40">
        <v>4673</v>
      </c>
      <c r="F211" s="40">
        <v>13674700</v>
      </c>
      <c r="G211" s="40">
        <f>[1]Janeiro!G211+C211</f>
        <v>27198700</v>
      </c>
    </row>
    <row r="212" spans="1:7" x14ac:dyDescent="0.25">
      <c r="A212" s="41" t="s">
        <v>155</v>
      </c>
      <c r="B212" s="40">
        <v>6559</v>
      </c>
      <c r="C212" s="40">
        <v>2881100</v>
      </c>
      <c r="D212" s="40">
        <v>47919</v>
      </c>
      <c r="E212" s="40">
        <v>9649</v>
      </c>
      <c r="F212" s="40">
        <v>880700</v>
      </c>
      <c r="G212" s="40">
        <f>[1]Janeiro!G212+C212</f>
        <v>7925700</v>
      </c>
    </row>
    <row r="213" spans="1:7" x14ac:dyDescent="0.25">
      <c r="A213" s="41" t="s">
        <v>156</v>
      </c>
      <c r="B213" s="11">
        <v>585</v>
      </c>
      <c r="C213" s="11">
        <v>1970200</v>
      </c>
      <c r="D213" s="11">
        <v>4964</v>
      </c>
      <c r="E213" s="11">
        <v>1001</v>
      </c>
      <c r="F213" s="11">
        <v>557500</v>
      </c>
      <c r="G213" s="40">
        <f>[1]Janeiro!G213+C213</f>
        <v>2936000</v>
      </c>
    </row>
    <row r="214" spans="1:7" x14ac:dyDescent="0.25">
      <c r="A214" s="41" t="s">
        <v>157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f>[1]Janeiro!G214+C214</f>
        <v>0</v>
      </c>
    </row>
    <row r="215" spans="1:7" x14ac:dyDescent="0.25">
      <c r="A215" s="41" t="s">
        <v>158</v>
      </c>
      <c r="B215" s="11">
        <v>1763</v>
      </c>
      <c r="C215" s="11">
        <v>606700</v>
      </c>
      <c r="D215" s="11">
        <v>2421</v>
      </c>
      <c r="E215" s="11">
        <v>489</v>
      </c>
      <c r="F215" s="11">
        <v>102300</v>
      </c>
      <c r="G215" s="40">
        <f>[1]Janeiro!G215+C215</f>
        <v>672700</v>
      </c>
    </row>
    <row r="216" spans="1:7" x14ac:dyDescent="0.25">
      <c r="A216" s="41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0">
        <f>[1]Janeiro!G216+C216</f>
        <v>0</v>
      </c>
    </row>
    <row r="217" spans="1:7" s="47" customFormat="1" x14ac:dyDescent="0.25">
      <c r="A217" s="41" t="s">
        <v>160</v>
      </c>
      <c r="B217" s="13">
        <v>14287</v>
      </c>
      <c r="C217" s="13">
        <v>16456400</v>
      </c>
      <c r="D217" s="13">
        <v>693806</v>
      </c>
      <c r="E217" s="13">
        <v>139746</v>
      </c>
      <c r="F217" s="13">
        <v>4066400</v>
      </c>
      <c r="G217" s="40">
        <f>[1]Janeiro!G217+C217</f>
        <v>36530400</v>
      </c>
    </row>
    <row r="218" spans="1:7" x14ac:dyDescent="0.25">
      <c r="A218" s="4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0">
        <f>[1]Janeiro!G218+C218</f>
        <v>0</v>
      </c>
    </row>
    <row r="219" spans="1:7" x14ac:dyDescent="0.25">
      <c r="A219" s="41" t="s">
        <v>162</v>
      </c>
      <c r="B219" s="11">
        <v>10542</v>
      </c>
      <c r="C219" s="11">
        <v>1783500</v>
      </c>
      <c r="D219" s="11">
        <v>48687</v>
      </c>
      <c r="E219" s="11">
        <v>9803</v>
      </c>
      <c r="F219" s="11">
        <v>113100</v>
      </c>
      <c r="G219" s="40">
        <f>[1]Janeiro!G219+C219</f>
        <v>3470700</v>
      </c>
    </row>
    <row r="220" spans="1:7" x14ac:dyDescent="0.25">
      <c r="A220" s="41" t="s">
        <v>163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f>[1]Janeiro!G220+C220</f>
        <v>0</v>
      </c>
    </row>
    <row r="221" spans="1:7" x14ac:dyDescent="0.25">
      <c r="A221" s="41" t="s">
        <v>164</v>
      </c>
      <c r="B221" s="40">
        <v>8432</v>
      </c>
      <c r="C221" s="40">
        <v>3618300</v>
      </c>
      <c r="D221" s="40">
        <v>193744</v>
      </c>
      <c r="E221" s="40">
        <v>39034</v>
      </c>
      <c r="F221" s="40">
        <v>243900</v>
      </c>
      <c r="G221" s="40">
        <f>[1]Janeiro!G221+C221</f>
        <v>9384000</v>
      </c>
    </row>
    <row r="222" spans="1:7" x14ac:dyDescent="0.25">
      <c r="A222" s="41" t="s">
        <v>165</v>
      </c>
      <c r="B222" s="40">
        <v>4209</v>
      </c>
      <c r="C222" s="40">
        <v>1450600</v>
      </c>
      <c r="D222" s="40">
        <v>79606</v>
      </c>
      <c r="E222" s="40">
        <v>16042</v>
      </c>
      <c r="F222" s="40">
        <v>421500</v>
      </c>
      <c r="G222" s="40">
        <f>[1]Janeiro!G222+C222</f>
        <v>3489600</v>
      </c>
    </row>
    <row r="223" spans="1:7" x14ac:dyDescent="0.25">
      <c r="A223" s="41" t="s">
        <v>166</v>
      </c>
      <c r="B223" s="11">
        <v>3689</v>
      </c>
      <c r="C223" s="11">
        <v>3237600</v>
      </c>
      <c r="D223" s="11">
        <v>32330</v>
      </c>
      <c r="E223" s="11">
        <v>6516</v>
      </c>
      <c r="F223" s="11">
        <v>1104000</v>
      </c>
      <c r="G223" s="40">
        <f>[1]Janeiro!G223+C223</f>
        <v>7663300</v>
      </c>
    </row>
    <row r="224" spans="1:7" x14ac:dyDescent="0.25">
      <c r="A224" s="41" t="s">
        <v>167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f>[1]Janeiro!G224+C224</f>
        <v>0</v>
      </c>
    </row>
    <row r="225" spans="1:7" x14ac:dyDescent="0.25">
      <c r="A225" s="41" t="s">
        <v>168</v>
      </c>
      <c r="B225" s="11">
        <v>57885</v>
      </c>
      <c r="C225" s="11">
        <v>16589000</v>
      </c>
      <c r="D225" s="11">
        <v>1114300</v>
      </c>
      <c r="E225" s="11">
        <v>224367</v>
      </c>
      <c r="F225" s="11">
        <v>5069200</v>
      </c>
      <c r="G225" s="40">
        <f>[1]Janeiro!G225+C225</f>
        <v>37995500</v>
      </c>
    </row>
    <row r="226" spans="1:7" x14ac:dyDescent="0.25">
      <c r="A226" s="41" t="s">
        <v>169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f>[1]Janeiro!G226+C226</f>
        <v>0</v>
      </c>
    </row>
    <row r="227" spans="1:7" x14ac:dyDescent="0.25">
      <c r="A227" s="41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0">
        <f>[1]Janeiro!G227+C227</f>
        <v>0</v>
      </c>
    </row>
    <row r="228" spans="1:7" x14ac:dyDescent="0.25">
      <c r="A228" s="41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0">
        <f>[1]Janeiro!G228+C228</f>
        <v>0</v>
      </c>
    </row>
    <row r="229" spans="1:7" x14ac:dyDescent="0.25">
      <c r="A229" s="41" t="s">
        <v>172</v>
      </c>
      <c r="B229" s="11">
        <v>3362</v>
      </c>
      <c r="C229" s="11">
        <v>1197000</v>
      </c>
      <c r="D229" s="11">
        <v>42235</v>
      </c>
      <c r="E229" s="11">
        <v>8517</v>
      </c>
      <c r="F229" s="11">
        <v>494700</v>
      </c>
      <c r="G229" s="40">
        <f>[1]Janeiro!G229+C229</f>
        <v>2244400</v>
      </c>
    </row>
    <row r="230" spans="1:7" ht="13" x14ac:dyDescent="0.3">
      <c r="A230" s="39" t="s">
        <v>173</v>
      </c>
      <c r="B230" s="42">
        <f>SUM(B192:B229)</f>
        <v>199525</v>
      </c>
      <c r="C230" s="42">
        <f>SUM(C192:C229)</f>
        <v>104381100</v>
      </c>
      <c r="D230" s="42">
        <f>SUM(D192:D229)</f>
        <v>3255654</v>
      </c>
      <c r="E230" s="42">
        <f>SUM(E193:E229)</f>
        <v>643665</v>
      </c>
      <c r="F230" s="42">
        <f>SUM(F192:F229)</f>
        <v>36627300</v>
      </c>
      <c r="G230" s="42">
        <f>SUM(G191:G229)</f>
        <v>251270905</v>
      </c>
    </row>
    <row r="231" spans="1:7" ht="13.5" thickBot="1" x14ac:dyDescent="0.35">
      <c r="A231" s="39" t="s">
        <v>174</v>
      </c>
      <c r="B231" s="42">
        <f t="shared" ref="B231:G231" si="4">SUM(B190,B142,B140,B67,B26,B230)</f>
        <v>4017569</v>
      </c>
      <c r="C231" s="42">
        <f t="shared" si="4"/>
        <v>518148463</v>
      </c>
      <c r="D231" s="42">
        <f t="shared" si="4"/>
        <v>6862775569.1293497</v>
      </c>
      <c r="E231" s="42">
        <f t="shared" si="4"/>
        <v>1369734401.0436001</v>
      </c>
      <c r="F231" s="42">
        <f t="shared" si="4"/>
        <v>139707402</v>
      </c>
      <c r="G231" s="42">
        <f t="shared" si="4"/>
        <v>1043227996</v>
      </c>
    </row>
    <row r="232" spans="1:7" ht="13" thickBot="1" x14ac:dyDescent="0.3">
      <c r="A232" s="72" t="s">
        <v>175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4">
        <v>0</v>
      </c>
    </row>
    <row r="233" spans="1:7" x14ac:dyDescent="0.25">
      <c r="A233" s="41" t="s">
        <v>176</v>
      </c>
      <c r="B233" s="35">
        <v>141</v>
      </c>
      <c r="C233" s="17">
        <v>27281.142582</v>
      </c>
      <c r="D233" s="45">
        <v>1364057.1291</v>
      </c>
      <c r="E233" s="12">
        <v>273725.66955631803</v>
      </c>
      <c r="F233" s="46">
        <v>232580</v>
      </c>
      <c r="G233" s="44">
        <v>22012142</v>
      </c>
    </row>
    <row r="234" spans="1:7" x14ac:dyDescent="0.25">
      <c r="A234" s="41" t="s">
        <v>177</v>
      </c>
      <c r="B234" s="35">
        <v>13</v>
      </c>
      <c r="C234" s="17">
        <v>545631.80059999996</v>
      </c>
      <c r="D234" s="45">
        <v>27281590.030000001</v>
      </c>
      <c r="E234" s="12">
        <v>5474603.1806232799</v>
      </c>
      <c r="F234" s="46">
        <v>676115</v>
      </c>
      <c r="G234" s="44">
        <v>15419950</v>
      </c>
    </row>
    <row r="235" spans="1:7" x14ac:dyDescent="0.25">
      <c r="A235" s="41" t="s">
        <v>178</v>
      </c>
      <c r="B235" s="35" t="s">
        <v>228</v>
      </c>
      <c r="C235" s="17" t="s">
        <v>228</v>
      </c>
      <c r="D235" s="45" t="s">
        <v>228</v>
      </c>
      <c r="E235" s="12" t="s">
        <v>228</v>
      </c>
      <c r="F235" s="46" t="s">
        <v>228</v>
      </c>
      <c r="G235" s="44"/>
    </row>
    <row r="236" spans="1:7" x14ac:dyDescent="0.25">
      <c r="A236" s="41" t="s">
        <v>179</v>
      </c>
      <c r="B236" s="35" t="s">
        <v>228</v>
      </c>
      <c r="C236" s="17" t="s">
        <v>228</v>
      </c>
      <c r="D236" s="45" t="s">
        <v>228</v>
      </c>
      <c r="E236" s="12" t="s">
        <v>228</v>
      </c>
      <c r="F236" s="46" t="s">
        <v>228</v>
      </c>
      <c r="G236" s="44"/>
    </row>
    <row r="237" spans="1:7" x14ac:dyDescent="0.25">
      <c r="A237" s="41" t="s">
        <v>180</v>
      </c>
      <c r="B237" s="35" t="s">
        <v>228</v>
      </c>
      <c r="C237" s="17" t="s">
        <v>228</v>
      </c>
      <c r="D237" s="45" t="s">
        <v>228</v>
      </c>
      <c r="E237" s="12" t="s">
        <v>228</v>
      </c>
      <c r="F237" s="46">
        <v>2594</v>
      </c>
      <c r="G237" s="44">
        <v>642717</v>
      </c>
    </row>
    <row r="238" spans="1:7" x14ac:dyDescent="0.25">
      <c r="A238" s="41" t="s">
        <v>181</v>
      </c>
      <c r="B238" s="35" t="s">
        <v>228</v>
      </c>
      <c r="C238" s="17" t="s">
        <v>228</v>
      </c>
      <c r="D238" s="45" t="s">
        <v>228</v>
      </c>
      <c r="E238" s="12" t="s">
        <v>228</v>
      </c>
      <c r="F238" s="46">
        <v>78341</v>
      </c>
      <c r="G238" s="44">
        <v>6110961</v>
      </c>
    </row>
    <row r="239" spans="1:7" x14ac:dyDescent="0.25">
      <c r="A239" s="41" t="s">
        <v>182</v>
      </c>
      <c r="B239" s="35">
        <v>408</v>
      </c>
      <c r="C239" s="17">
        <v>7425.6</v>
      </c>
      <c r="D239" s="45">
        <v>371280</v>
      </c>
      <c r="E239" s="12">
        <v>74504.846186262104</v>
      </c>
      <c r="F239" s="46">
        <v>100386</v>
      </c>
      <c r="G239" s="44">
        <v>18442800</v>
      </c>
    </row>
    <row r="240" spans="1:7" x14ac:dyDescent="0.25">
      <c r="A240" s="41" t="s">
        <v>183</v>
      </c>
      <c r="B240" s="35">
        <v>1</v>
      </c>
      <c r="C240" s="17">
        <v>5.9847827999999996</v>
      </c>
      <c r="D240" s="45">
        <v>299.23914000000002</v>
      </c>
      <c r="E240" s="12">
        <v>60.048389621335197</v>
      </c>
      <c r="F240" s="46">
        <v>35525</v>
      </c>
      <c r="G240" s="44">
        <v>247729</v>
      </c>
    </row>
    <row r="241" spans="1:7" x14ac:dyDescent="0.25">
      <c r="A241" s="41" t="s">
        <v>184</v>
      </c>
      <c r="B241" s="35">
        <v>2</v>
      </c>
      <c r="C241" s="17">
        <v>298200.2455964</v>
      </c>
      <c r="D241" s="45">
        <v>14910012.279820001</v>
      </c>
      <c r="E241" s="12">
        <v>2991995.7216743901</v>
      </c>
      <c r="F241" s="46">
        <v>1375545</v>
      </c>
      <c r="G241" s="44">
        <v>54739275</v>
      </c>
    </row>
    <row r="242" spans="1:7" x14ac:dyDescent="0.25">
      <c r="A242" s="41" t="s">
        <v>185</v>
      </c>
      <c r="B242" s="35" t="s">
        <v>228</v>
      </c>
      <c r="C242" s="17" t="s">
        <v>228</v>
      </c>
      <c r="D242" s="45" t="s">
        <v>228</v>
      </c>
      <c r="E242" s="12" t="s">
        <v>228</v>
      </c>
      <c r="F242" s="46" t="s">
        <v>228</v>
      </c>
      <c r="G242" s="44"/>
    </row>
    <row r="243" spans="1:7" x14ac:dyDescent="0.25">
      <c r="A243" s="41" t="s">
        <v>186</v>
      </c>
      <c r="B243" s="35">
        <v>1</v>
      </c>
      <c r="C243" s="17">
        <v>5.9847827999999996</v>
      </c>
      <c r="D243" s="45">
        <v>299.23914000000002</v>
      </c>
      <c r="E243" s="12">
        <v>60.048389621335197</v>
      </c>
      <c r="F243" s="46">
        <v>5235</v>
      </c>
      <c r="G243" s="44">
        <v>76917</v>
      </c>
    </row>
    <row r="244" spans="1:7" x14ac:dyDescent="0.25">
      <c r="A244" s="41" t="s">
        <v>187</v>
      </c>
      <c r="B244" s="35" t="s">
        <v>228</v>
      </c>
      <c r="C244" s="12" t="s">
        <v>228</v>
      </c>
      <c r="D244" s="45" t="s">
        <v>228</v>
      </c>
      <c r="E244" s="12" t="s">
        <v>228</v>
      </c>
      <c r="F244" s="40" t="s">
        <v>228</v>
      </c>
      <c r="G244" s="44"/>
    </row>
    <row r="245" spans="1:7" x14ac:dyDescent="0.25">
      <c r="A245" s="41" t="s">
        <v>188</v>
      </c>
      <c r="B245" s="35" t="s">
        <v>228</v>
      </c>
      <c r="C245" s="12" t="s">
        <v>228</v>
      </c>
      <c r="D245" s="45" t="s">
        <v>228</v>
      </c>
      <c r="E245" s="12" t="s">
        <v>228</v>
      </c>
      <c r="F245" s="40">
        <v>508</v>
      </c>
      <c r="G245" s="44">
        <v>14904</v>
      </c>
    </row>
    <row r="246" spans="1:7" x14ac:dyDescent="0.25">
      <c r="A246" s="41" t="s">
        <v>189</v>
      </c>
      <c r="B246" s="35" t="s">
        <v>228</v>
      </c>
      <c r="C246" s="12" t="s">
        <v>228</v>
      </c>
      <c r="D246" s="45" t="s">
        <v>228</v>
      </c>
      <c r="E246" s="12" t="s">
        <v>228</v>
      </c>
      <c r="F246" s="40" t="s">
        <v>228</v>
      </c>
      <c r="G246" s="44"/>
    </row>
    <row r="247" spans="1:7" x14ac:dyDescent="0.25">
      <c r="A247" s="41" t="s">
        <v>190</v>
      </c>
      <c r="B247" s="35" t="s">
        <v>228</v>
      </c>
      <c r="C247" s="12" t="s">
        <v>228</v>
      </c>
      <c r="D247" s="45" t="s">
        <v>228</v>
      </c>
      <c r="E247" s="12" t="s">
        <v>228</v>
      </c>
      <c r="F247" s="40" t="s">
        <v>228</v>
      </c>
      <c r="G247" s="44"/>
    </row>
    <row r="248" spans="1:7" x14ac:dyDescent="0.25">
      <c r="A248" s="41" t="s">
        <v>191</v>
      </c>
      <c r="B248" s="35" t="s">
        <v>228</v>
      </c>
      <c r="C248" s="12" t="s">
        <v>228</v>
      </c>
      <c r="D248" s="45" t="s">
        <v>228</v>
      </c>
      <c r="E248" s="12" t="s">
        <v>228</v>
      </c>
      <c r="F248" s="40" t="s">
        <v>228</v>
      </c>
      <c r="G248" s="44"/>
    </row>
    <row r="249" spans="1:7" x14ac:dyDescent="0.25">
      <c r="A249" s="41" t="s">
        <v>183</v>
      </c>
      <c r="B249" s="35">
        <v>2</v>
      </c>
      <c r="C249" s="12">
        <v>298200.2455964</v>
      </c>
      <c r="D249" s="45">
        <v>14910012.279820001</v>
      </c>
      <c r="E249" s="12">
        <v>2991995.7216743901</v>
      </c>
      <c r="F249" s="40">
        <v>47212</v>
      </c>
      <c r="G249" s="44">
        <v>87511</v>
      </c>
    </row>
    <row r="250" spans="1:7" ht="13" x14ac:dyDescent="0.3">
      <c r="A250" s="39" t="s">
        <v>192</v>
      </c>
      <c r="B250" s="42">
        <v>820</v>
      </c>
      <c r="C250" s="42">
        <v>1552184.0565928</v>
      </c>
      <c r="D250" s="42">
        <v>77609202.829640001</v>
      </c>
      <c r="E250" s="42">
        <v>15667548.769484166</v>
      </c>
      <c r="F250" s="42">
        <v>2296501</v>
      </c>
      <c r="G250" s="42">
        <v>117537366</v>
      </c>
    </row>
    <row r="251" spans="1:7" x14ac:dyDescent="0.25">
      <c r="A251" s="41" t="s">
        <v>193</v>
      </c>
      <c r="B251" s="35">
        <v>136</v>
      </c>
      <c r="C251" s="17">
        <v>2135.6874456</v>
      </c>
      <c r="D251" s="45">
        <v>532138.56238292402</v>
      </c>
      <c r="E251" s="17">
        <v>106784.37228</v>
      </c>
      <c r="F251" s="46">
        <v>12122</v>
      </c>
      <c r="G251" s="44">
        <v>945247</v>
      </c>
    </row>
    <row r="252" spans="1:7" x14ac:dyDescent="0.25">
      <c r="A252" s="41" t="s">
        <v>194</v>
      </c>
      <c r="B252" s="35">
        <v>11</v>
      </c>
      <c r="C252" s="17">
        <v>100.75</v>
      </c>
      <c r="D252" s="45">
        <v>25103.373749999999</v>
      </c>
      <c r="E252" s="17">
        <v>5037.5</v>
      </c>
      <c r="F252" s="46">
        <v>4337</v>
      </c>
      <c r="G252" s="44">
        <v>293174</v>
      </c>
    </row>
    <row r="253" spans="1:7" x14ac:dyDescent="0.25">
      <c r="A253" s="41" t="s">
        <v>195</v>
      </c>
      <c r="B253" s="35">
        <v>22</v>
      </c>
      <c r="C253" s="17">
        <v>2997</v>
      </c>
      <c r="D253" s="45">
        <v>448714.68066000001</v>
      </c>
      <c r="E253" s="17">
        <v>90043.682029980104</v>
      </c>
      <c r="F253" s="46">
        <v>16413</v>
      </c>
      <c r="G253" s="44">
        <v>5215928</v>
      </c>
    </row>
    <row r="254" spans="1:7" x14ac:dyDescent="0.25">
      <c r="A254" s="41" t="s">
        <v>196</v>
      </c>
      <c r="B254" s="35">
        <v>20</v>
      </c>
      <c r="C254" s="17">
        <v>1154</v>
      </c>
      <c r="D254" s="45">
        <v>149880.09289999999</v>
      </c>
      <c r="E254" s="17">
        <v>30076.474003170501</v>
      </c>
      <c r="F254" s="40">
        <v>15363</v>
      </c>
      <c r="G254" s="44">
        <v>1575822</v>
      </c>
    </row>
    <row r="255" spans="1:7" x14ac:dyDescent="0.25">
      <c r="A255" s="41" t="s">
        <v>197</v>
      </c>
      <c r="B255" s="35" t="s">
        <v>228</v>
      </c>
      <c r="C255" s="17" t="s">
        <v>228</v>
      </c>
      <c r="D255" s="45" t="s">
        <v>228</v>
      </c>
      <c r="E255" s="17" t="s">
        <v>228</v>
      </c>
      <c r="F255" s="40"/>
      <c r="G255" s="44"/>
    </row>
    <row r="256" spans="1:7" x14ac:dyDescent="0.25">
      <c r="A256" s="41" t="s">
        <v>198</v>
      </c>
      <c r="B256" s="35" t="s">
        <v>228</v>
      </c>
      <c r="C256" s="17" t="s">
        <v>228</v>
      </c>
      <c r="D256" s="45" t="s">
        <v>228</v>
      </c>
      <c r="E256" s="17" t="s">
        <v>228</v>
      </c>
      <c r="F256" s="46"/>
      <c r="G256" s="44"/>
    </row>
    <row r="257" spans="1:7" x14ac:dyDescent="0.25">
      <c r="A257" s="41" t="s">
        <v>199</v>
      </c>
      <c r="B257" s="35">
        <v>1584</v>
      </c>
      <c r="C257" s="17">
        <v>8217175</v>
      </c>
      <c r="D257" s="45">
        <v>1062066.5009367999</v>
      </c>
      <c r="E257" s="17">
        <v>213125.13814877599</v>
      </c>
      <c r="F257" s="46">
        <v>702989</v>
      </c>
      <c r="G257" s="44">
        <v>66805112</v>
      </c>
    </row>
    <row r="258" spans="1:7" x14ac:dyDescent="0.25">
      <c r="A258" s="41" t="s">
        <v>200</v>
      </c>
      <c r="B258" s="35">
        <v>2381</v>
      </c>
      <c r="C258" s="17">
        <v>8283804</v>
      </c>
      <c r="D258" s="45">
        <v>1001854.729611</v>
      </c>
      <c r="E258" s="17">
        <v>201042.42763048501</v>
      </c>
      <c r="F258" s="46">
        <v>405841</v>
      </c>
      <c r="G258" s="44">
        <v>13823609</v>
      </c>
    </row>
    <row r="259" spans="1:7" x14ac:dyDescent="0.25">
      <c r="A259" s="41" t="s">
        <v>201</v>
      </c>
      <c r="B259" s="35">
        <v>17</v>
      </c>
      <c r="C259" s="17">
        <v>73.256</v>
      </c>
      <c r="D259" s="45">
        <v>18252.83124</v>
      </c>
      <c r="E259" s="17">
        <v>3662.8</v>
      </c>
      <c r="F259" s="46">
        <v>5227</v>
      </c>
      <c r="G259" s="44">
        <v>7209257</v>
      </c>
    </row>
    <row r="260" spans="1:7" x14ac:dyDescent="0.25">
      <c r="A260" s="41" t="s">
        <v>202</v>
      </c>
      <c r="B260" s="35" t="s">
        <v>228</v>
      </c>
      <c r="C260" s="17" t="s">
        <v>228</v>
      </c>
      <c r="D260" s="45" t="s">
        <v>228</v>
      </c>
      <c r="E260" s="17" t="s">
        <v>228</v>
      </c>
      <c r="F260" s="46">
        <v>196</v>
      </c>
      <c r="G260" s="44">
        <v>1828149</v>
      </c>
    </row>
    <row r="261" spans="1:7" x14ac:dyDescent="0.25">
      <c r="A261" s="41" t="s">
        <v>203</v>
      </c>
      <c r="B261" s="35">
        <v>41218</v>
      </c>
      <c r="C261" s="17">
        <v>243089089</v>
      </c>
      <c r="D261" s="45">
        <v>4977349.7040848704</v>
      </c>
      <c r="E261" s="17">
        <v>998805.95269898896</v>
      </c>
      <c r="F261" s="46">
        <v>90113934</v>
      </c>
      <c r="G261" s="44">
        <v>3026322158</v>
      </c>
    </row>
    <row r="262" spans="1:7" x14ac:dyDescent="0.25">
      <c r="A262" s="41" t="s">
        <v>204</v>
      </c>
      <c r="B262" s="35">
        <v>25372</v>
      </c>
      <c r="C262" s="17">
        <v>171814463</v>
      </c>
      <c r="D262" s="45">
        <v>3584188.4259130298</v>
      </c>
      <c r="E262" s="17">
        <v>719239.94660426502</v>
      </c>
      <c r="F262" s="46">
        <v>91977881</v>
      </c>
      <c r="G262" s="44">
        <v>3240650522</v>
      </c>
    </row>
    <row r="263" spans="1:7" x14ac:dyDescent="0.25">
      <c r="A263" s="41" t="s">
        <v>205</v>
      </c>
      <c r="B263" s="35" t="s">
        <v>228</v>
      </c>
      <c r="C263" s="17" t="s">
        <v>228</v>
      </c>
      <c r="D263" s="45" t="s">
        <v>228</v>
      </c>
      <c r="E263" s="17" t="s">
        <v>228</v>
      </c>
      <c r="F263" s="46">
        <v>2822000</v>
      </c>
      <c r="G263" s="44">
        <v>21370000</v>
      </c>
    </row>
    <row r="264" spans="1:7" ht="13" x14ac:dyDescent="0.3">
      <c r="A264" s="39" t="s">
        <v>206</v>
      </c>
      <c r="B264" s="42">
        <v>78108</v>
      </c>
      <c r="C264" s="42">
        <v>430479968.86000001</v>
      </c>
      <c r="D264" s="42">
        <v>14244140.041108049</v>
      </c>
      <c r="E264" s="42">
        <v>2875570.8168180143</v>
      </c>
      <c r="F264" s="42">
        <v>157811890</v>
      </c>
      <c r="G264" s="42">
        <v>6357774571</v>
      </c>
    </row>
    <row r="265" spans="1:7" x14ac:dyDescent="0.25">
      <c r="A265" s="41" t="s">
        <v>207</v>
      </c>
      <c r="B265" s="35">
        <v>17</v>
      </c>
      <c r="C265" s="17">
        <v>73.256</v>
      </c>
      <c r="D265" s="45">
        <v>18252.83124</v>
      </c>
      <c r="E265" s="17">
        <v>3662.8</v>
      </c>
      <c r="F265" s="40">
        <v>25873</v>
      </c>
      <c r="G265" s="44">
        <v>201587</v>
      </c>
    </row>
    <row r="266" spans="1:7" x14ac:dyDescent="0.25">
      <c r="A266" s="41" t="s">
        <v>208</v>
      </c>
      <c r="C266" s="12"/>
      <c r="D266" s="40"/>
      <c r="E266" s="12"/>
      <c r="F266" s="40"/>
      <c r="G266" s="36"/>
    </row>
    <row r="267" spans="1:7" ht="13" x14ac:dyDescent="0.3">
      <c r="A267" s="39" t="s">
        <v>209</v>
      </c>
      <c r="B267" s="43">
        <v>31</v>
      </c>
      <c r="C267" s="43">
        <v>486.7668142</v>
      </c>
      <c r="D267" s="43">
        <v>120559.970706985</v>
      </c>
      <c r="E267" s="43">
        <v>24338.34071</v>
      </c>
      <c r="F267" s="43">
        <v>25984</v>
      </c>
      <c r="G267" s="43">
        <v>201698</v>
      </c>
    </row>
    <row r="268" spans="1:7" ht="13.5" thickBot="1" x14ac:dyDescent="0.35">
      <c r="A268" s="39" t="s">
        <v>210</v>
      </c>
      <c r="B268" s="43">
        <v>78959</v>
      </c>
      <c r="C268" s="43">
        <v>432032639.68340701</v>
      </c>
      <c r="D268" s="43">
        <v>91973902.841455042</v>
      </c>
      <c r="E268" s="43">
        <v>18567457.927012179</v>
      </c>
      <c r="F268" s="43">
        <v>160134375</v>
      </c>
      <c r="G268" s="43">
        <v>6475513635</v>
      </c>
    </row>
    <row r="269" spans="1:7" ht="13" thickBot="1" x14ac:dyDescent="0.3">
      <c r="A269" s="72" t="s">
        <v>211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4">
        <v>0</v>
      </c>
    </row>
    <row r="270" spans="1:7" ht="13.5" thickBot="1" x14ac:dyDescent="0.35">
      <c r="A270" s="39" t="s">
        <v>212</v>
      </c>
      <c r="B270" s="42"/>
      <c r="C270" s="42"/>
      <c r="D270" s="42"/>
      <c r="E270" s="42"/>
      <c r="F270" s="42"/>
      <c r="G270" s="42"/>
    </row>
    <row r="271" spans="1:7" ht="13" thickBot="1" x14ac:dyDescent="0.3">
      <c r="A271" s="72" t="s">
        <v>213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4">
        <v>0</v>
      </c>
    </row>
    <row r="272" spans="1:7" x14ac:dyDescent="0.25">
      <c r="A272" s="41" t="s">
        <v>214</v>
      </c>
      <c r="B272" s="40">
        <v>850</v>
      </c>
      <c r="C272" s="40">
        <v>4770</v>
      </c>
      <c r="D272" s="40">
        <v>13673</v>
      </c>
      <c r="E272" s="40">
        <v>2753</v>
      </c>
      <c r="F272" s="40">
        <v>0</v>
      </c>
      <c r="G272" s="40">
        <f>[1]Janeiro!G272+C272</f>
        <v>9204</v>
      </c>
    </row>
    <row r="273" spans="1:7" x14ac:dyDescent="0.25">
      <c r="A273" s="41" t="s">
        <v>215</v>
      </c>
      <c r="B273" s="40">
        <v>288</v>
      </c>
      <c r="C273" s="40">
        <v>5984</v>
      </c>
      <c r="D273" s="40">
        <v>381</v>
      </c>
      <c r="E273" s="40">
        <v>77</v>
      </c>
      <c r="F273" s="40">
        <v>0</v>
      </c>
      <c r="G273" s="40">
        <f>[1]Janeiro!G273+C273</f>
        <v>11842</v>
      </c>
    </row>
    <row r="274" spans="1:7" x14ac:dyDescent="0.25">
      <c r="A274" s="41" t="s">
        <v>216</v>
      </c>
      <c r="B274" s="40">
        <v>73694270</v>
      </c>
      <c r="C274" s="40">
        <v>285210508</v>
      </c>
      <c r="D274" s="40">
        <v>7425408811</v>
      </c>
      <c r="E274" s="40">
        <v>1495871842</v>
      </c>
      <c r="F274" s="40">
        <v>840866</v>
      </c>
      <c r="G274" s="40">
        <f>[1]Janeiro!G274+C274</f>
        <v>626217537</v>
      </c>
    </row>
    <row r="275" spans="1:7" x14ac:dyDescent="0.25">
      <c r="A275" s="41" t="s">
        <v>217</v>
      </c>
      <c r="B275" s="40">
        <v>27888</v>
      </c>
      <c r="C275" s="40">
        <v>1286712</v>
      </c>
      <c r="D275" s="40">
        <v>33364886</v>
      </c>
      <c r="E275" s="40">
        <v>6754298</v>
      </c>
      <c r="F275" s="40">
        <v>0</v>
      </c>
      <c r="G275" s="40">
        <f>[1]Janeiro!G275+C275</f>
        <v>1286714</v>
      </c>
    </row>
    <row r="276" spans="1:7" x14ac:dyDescent="0.25">
      <c r="A276" s="41" t="s">
        <v>218</v>
      </c>
      <c r="B276" s="40">
        <v>9355781</v>
      </c>
      <c r="C276" s="40">
        <v>43488635</v>
      </c>
      <c r="D276" s="40">
        <v>2161443425</v>
      </c>
      <c r="E276" s="40">
        <v>435381595</v>
      </c>
      <c r="F276" s="40">
        <v>1518100</v>
      </c>
      <c r="G276" s="40">
        <f>[1]Janeiro!G276+C276</f>
        <v>100510278</v>
      </c>
    </row>
    <row r="277" spans="1:7" x14ac:dyDescent="0.25">
      <c r="A277" s="41" t="s">
        <v>219</v>
      </c>
      <c r="B277" s="40">
        <v>6</v>
      </c>
      <c r="C277" s="40">
        <v>50</v>
      </c>
      <c r="D277" s="40">
        <v>10</v>
      </c>
      <c r="E277" s="40">
        <v>2</v>
      </c>
      <c r="F277" s="40">
        <v>168</v>
      </c>
      <c r="G277" s="40">
        <f>[1]Janeiro!G277+C277</f>
        <v>1030</v>
      </c>
    </row>
    <row r="278" spans="1:7" x14ac:dyDescent="0.25">
      <c r="A278" s="41" t="s">
        <v>111</v>
      </c>
      <c r="B278" s="40">
        <v>2</v>
      </c>
      <c r="C278" s="40">
        <v>511</v>
      </c>
      <c r="D278" s="40">
        <v>25272</v>
      </c>
      <c r="E278" s="40">
        <v>5121</v>
      </c>
      <c r="F278" s="40">
        <v>0</v>
      </c>
      <c r="G278" s="40">
        <f>[1]Janeiro!G278+C278</f>
        <v>568</v>
      </c>
    </row>
    <row r="279" spans="1:7" x14ac:dyDescent="0.25">
      <c r="A279" s="41" t="s">
        <v>220</v>
      </c>
      <c r="B279" s="40">
        <v>14</v>
      </c>
      <c r="C279" s="40">
        <v>586</v>
      </c>
      <c r="D279" s="40">
        <v>113</v>
      </c>
      <c r="E279" s="40">
        <v>23</v>
      </c>
      <c r="F279" s="40">
        <v>1243</v>
      </c>
      <c r="G279" s="40">
        <f>[1]Janeiro!G279+C279</f>
        <v>1239</v>
      </c>
    </row>
    <row r="280" spans="1:7" x14ac:dyDescent="0.25">
      <c r="A280" s="41" t="s">
        <v>122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f>[1]Janeiro!G280+C280</f>
        <v>30</v>
      </c>
    </row>
    <row r="281" spans="1:7" x14ac:dyDescent="0.25">
      <c r="A281" s="41" t="s">
        <v>221</v>
      </c>
      <c r="B281" s="40">
        <v>27990</v>
      </c>
      <c r="C281" s="40">
        <v>586170</v>
      </c>
      <c r="D281" s="40">
        <v>29108079</v>
      </c>
      <c r="E281" s="40">
        <v>5892562</v>
      </c>
      <c r="F281" s="40">
        <v>0</v>
      </c>
      <c r="G281" s="40">
        <f>[1]Janeiro!G281+C281</f>
        <v>799306</v>
      </c>
    </row>
    <row r="282" spans="1:7" x14ac:dyDescent="0.25">
      <c r="A282" s="41" t="s">
        <v>222</v>
      </c>
      <c r="B282" s="40">
        <v>146103</v>
      </c>
      <c r="C282" s="40">
        <v>424191</v>
      </c>
      <c r="D282" s="40">
        <v>26416487</v>
      </c>
      <c r="E282" s="40">
        <v>5326128</v>
      </c>
      <c r="F282" s="40">
        <v>29884</v>
      </c>
      <c r="G282" s="40">
        <f>[1]Janeiro!G282+C282</f>
        <v>817571</v>
      </c>
    </row>
    <row r="283" spans="1:7" x14ac:dyDescent="0.25">
      <c r="A283" s="41" t="s">
        <v>223</v>
      </c>
      <c r="B283" s="40">
        <v>4</v>
      </c>
      <c r="C283" s="40">
        <v>120</v>
      </c>
      <c r="D283" s="40">
        <v>7607</v>
      </c>
      <c r="E283" s="40">
        <v>1540</v>
      </c>
      <c r="F283" s="40">
        <v>0</v>
      </c>
      <c r="G283" s="40">
        <f>[1]Janeiro!G283+C283</f>
        <v>122</v>
      </c>
    </row>
    <row r="284" spans="1:7" x14ac:dyDescent="0.25">
      <c r="A284" s="41" t="s">
        <v>224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f>[1]Janeiro!G284+C284</f>
        <v>0</v>
      </c>
    </row>
    <row r="285" spans="1:7" ht="13" x14ac:dyDescent="0.3">
      <c r="A285" s="39" t="s">
        <v>225</v>
      </c>
      <c r="B285" s="22">
        <f t="shared" ref="B285:G285" si="5">SUM(B272:B284)</f>
        <v>83253196</v>
      </c>
      <c r="C285" s="22">
        <f t="shared" si="5"/>
        <v>331008237</v>
      </c>
      <c r="D285" s="22">
        <f t="shared" si="5"/>
        <v>9675788744</v>
      </c>
      <c r="E285" s="22">
        <f t="shared" si="5"/>
        <v>1949235941</v>
      </c>
      <c r="F285" s="22">
        <f t="shared" si="5"/>
        <v>2390261</v>
      </c>
      <c r="G285" s="22">
        <f t="shared" si="5"/>
        <v>729655441</v>
      </c>
    </row>
    <row r="286" spans="1:7" ht="13" x14ac:dyDescent="0.3">
      <c r="A286" s="39" t="s">
        <v>226</v>
      </c>
      <c r="B286" s="22">
        <f t="shared" ref="B286:G286" si="6">SUM(B285,B270,B268,B231)</f>
        <v>87349724</v>
      </c>
      <c r="C286" s="22">
        <f t="shared" si="6"/>
        <v>1281189339.6834071</v>
      </c>
      <c r="D286" s="22">
        <f t="shared" si="6"/>
        <v>16630538215.970806</v>
      </c>
      <c r="E286" s="22">
        <f t="shared" si="6"/>
        <v>3337537799.9706125</v>
      </c>
      <c r="F286" s="22">
        <f t="shared" si="6"/>
        <v>302232038</v>
      </c>
      <c r="G286" s="22">
        <f t="shared" si="6"/>
        <v>8248397072</v>
      </c>
    </row>
    <row r="287" spans="1:7" ht="13" x14ac:dyDescent="0.3">
      <c r="A287" s="39" t="s">
        <v>227</v>
      </c>
      <c r="B287" s="22">
        <f t="shared" ref="B287:G287" si="7">B286-B285</f>
        <v>4096528</v>
      </c>
      <c r="C287" s="22">
        <f t="shared" si="7"/>
        <v>950181102.68340707</v>
      </c>
      <c r="D287" s="22">
        <f t="shared" si="7"/>
        <v>6954749471.9708061</v>
      </c>
      <c r="E287" s="22">
        <f t="shared" si="7"/>
        <v>1388301858.9706125</v>
      </c>
      <c r="F287" s="22">
        <f t="shared" si="7"/>
        <v>299841777</v>
      </c>
      <c r="G287" s="22">
        <f t="shared" si="7"/>
        <v>7518741631</v>
      </c>
    </row>
    <row r="288" spans="1:7" x14ac:dyDescent="0.25">
      <c r="B288" s="38"/>
      <c r="C288" s="38"/>
      <c r="D288" s="38"/>
      <c r="E288" s="38"/>
      <c r="F288" s="38"/>
      <c r="G288" s="38"/>
    </row>
    <row r="289" spans="2:7" x14ac:dyDescent="0.25">
      <c r="B289" s="36"/>
      <c r="C289" s="36"/>
      <c r="D289" s="36"/>
      <c r="E289" s="36"/>
      <c r="F289" s="36"/>
      <c r="G289" s="36"/>
    </row>
    <row r="290" spans="2:7" ht="13" x14ac:dyDescent="0.3">
      <c r="B290" s="37"/>
      <c r="C290" s="37"/>
      <c r="D290" s="37"/>
      <c r="E290" s="37"/>
      <c r="F290" s="37"/>
      <c r="G290" s="37"/>
    </row>
    <row r="291" spans="2:7" ht="13" x14ac:dyDescent="0.3">
      <c r="B291" s="37"/>
      <c r="C291" s="37"/>
      <c r="D291" s="37"/>
      <c r="E291" s="37"/>
      <c r="F291" s="37"/>
      <c r="G291" s="37"/>
    </row>
    <row r="292" spans="2:7" ht="13" x14ac:dyDescent="0.3">
      <c r="B292" s="37"/>
      <c r="C292" s="37"/>
      <c r="D292" s="37"/>
      <c r="E292" s="37"/>
      <c r="F292" s="37"/>
      <c r="G292" s="37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</sheetData>
  <autoFilter ref="A2:G287" xr:uid="{E47D7CF8-50B0-4322-92EC-0AF982708222}"/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 INFORMAÇÃO INTERNA – 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07F4-38AE-43C7-9296-825E7B5B4D7D}">
  <dimension ref="A1:H296"/>
  <sheetViews>
    <sheetView showGridLines="0" topLeftCell="A21" zoomScaleNormal="100" workbookViewId="0">
      <selection activeCell="C26" sqref="C26"/>
    </sheetView>
  </sheetViews>
  <sheetFormatPr defaultColWidth="9.1796875" defaultRowHeight="12.5" x14ac:dyDescent="0.25"/>
  <cols>
    <col min="1" max="1" width="42.453125" style="35" customWidth="1"/>
    <col min="2" max="6" width="20.7265625" style="35" customWidth="1"/>
    <col min="7" max="7" width="23.26953125" style="35" customWidth="1"/>
    <col min="8" max="16384" width="9.1796875" style="35"/>
  </cols>
  <sheetData>
    <row r="1" spans="1:7" ht="13.5" thickBot="1" x14ac:dyDescent="0.3">
      <c r="A1" s="75" t="s">
        <v>0</v>
      </c>
      <c r="B1" s="77" t="s">
        <v>1</v>
      </c>
      <c r="C1" s="77" t="s">
        <v>2</v>
      </c>
      <c r="D1" s="79" t="s">
        <v>3</v>
      </c>
      <c r="E1" s="80"/>
      <c r="F1" s="77" t="s">
        <v>4</v>
      </c>
      <c r="G1" s="81" t="s">
        <v>231</v>
      </c>
    </row>
    <row r="2" spans="1:7" ht="20.149999999999999" customHeight="1" thickBot="1" x14ac:dyDescent="0.3">
      <c r="A2" s="76"/>
      <c r="B2" s="78"/>
      <c r="C2" s="78"/>
      <c r="D2" s="53" t="s">
        <v>5</v>
      </c>
      <c r="E2" s="53" t="s">
        <v>6</v>
      </c>
      <c r="F2" s="78"/>
      <c r="G2" s="82"/>
    </row>
    <row r="3" spans="1:7" ht="13" thickBot="1" x14ac:dyDescent="0.3">
      <c r="A3" s="69" t="s">
        <v>7</v>
      </c>
      <c r="B3" s="70"/>
      <c r="C3" s="70"/>
      <c r="D3" s="70"/>
      <c r="E3" s="70"/>
      <c r="F3" s="70"/>
      <c r="G3" s="71"/>
    </row>
    <row r="4" spans="1:7" x14ac:dyDescent="0.25">
      <c r="A4" s="41" t="s">
        <v>8</v>
      </c>
      <c r="B4" s="40">
        <v>303817</v>
      </c>
      <c r="C4" s="40">
        <v>1727755</v>
      </c>
      <c r="D4" s="40">
        <v>222434404</v>
      </c>
      <c r="E4" s="40">
        <v>44658687</v>
      </c>
      <c r="F4" s="40">
        <v>352096</v>
      </c>
      <c r="G4" s="40">
        <f>[1]Fevereiro!G4+C4</f>
        <v>6011025</v>
      </c>
    </row>
    <row r="5" spans="1:7" x14ac:dyDescent="0.25">
      <c r="A5" s="41" t="s">
        <v>9</v>
      </c>
      <c r="B5" s="40">
        <v>75</v>
      </c>
      <c r="C5" s="40">
        <v>12830</v>
      </c>
      <c r="D5" s="40">
        <v>1668522</v>
      </c>
      <c r="E5" s="40">
        <v>329396</v>
      </c>
      <c r="F5" s="40">
        <v>0</v>
      </c>
      <c r="G5" s="40">
        <f>[1]Fevereiro!G5+C5</f>
        <v>645090</v>
      </c>
    </row>
    <row r="6" spans="1:7" x14ac:dyDescent="0.25">
      <c r="A6" s="41" t="s">
        <v>10</v>
      </c>
      <c r="B6" s="40">
        <v>67</v>
      </c>
      <c r="C6" s="40">
        <v>6786</v>
      </c>
      <c r="D6" s="40">
        <v>1446070</v>
      </c>
      <c r="E6" s="40">
        <v>290007</v>
      </c>
      <c r="F6" s="40">
        <v>3577</v>
      </c>
      <c r="G6" s="40">
        <f>[1]Fevereiro!G6+C6</f>
        <v>12762</v>
      </c>
    </row>
    <row r="7" spans="1:7" ht="14.25" customHeight="1" x14ac:dyDescent="0.25">
      <c r="A7" s="41" t="s">
        <v>11</v>
      </c>
      <c r="B7" s="40">
        <v>13814</v>
      </c>
      <c r="C7" s="40">
        <v>28013</v>
      </c>
      <c r="D7" s="40">
        <v>36200227</v>
      </c>
      <c r="E7" s="40">
        <v>7276296</v>
      </c>
      <c r="F7" s="40">
        <v>9289</v>
      </c>
      <c r="G7" s="40">
        <f>[1]Fevereiro!G7+C7</f>
        <v>72843</v>
      </c>
    </row>
    <row r="8" spans="1:7" x14ac:dyDescent="0.25">
      <c r="A8" s="41" t="s">
        <v>12</v>
      </c>
      <c r="B8" s="40">
        <v>19</v>
      </c>
      <c r="C8" s="40">
        <v>1855</v>
      </c>
      <c r="D8" s="40">
        <v>53071</v>
      </c>
      <c r="E8" s="40">
        <v>10663</v>
      </c>
      <c r="F8" s="40">
        <v>4038</v>
      </c>
      <c r="G8" s="40">
        <f>[1]Fevereiro!G8+C8</f>
        <v>6493</v>
      </c>
    </row>
    <row r="9" spans="1:7" x14ac:dyDescent="0.25">
      <c r="A9" s="41" t="s">
        <v>13</v>
      </c>
      <c r="B9" s="40">
        <v>13</v>
      </c>
      <c r="C9" s="40">
        <v>211</v>
      </c>
      <c r="D9" s="40">
        <v>237616</v>
      </c>
      <c r="E9" s="40">
        <v>47576</v>
      </c>
      <c r="F9" s="40">
        <v>0</v>
      </c>
      <c r="G9" s="40">
        <f>[1]Fevereiro!G9+C9</f>
        <v>212</v>
      </c>
    </row>
    <row r="10" spans="1:7" x14ac:dyDescent="0.25">
      <c r="A10" s="41" t="s">
        <v>14</v>
      </c>
      <c r="B10" s="40">
        <v>57</v>
      </c>
      <c r="C10" s="40">
        <v>4280</v>
      </c>
      <c r="D10" s="40">
        <v>195644</v>
      </c>
      <c r="E10" s="40">
        <v>39496</v>
      </c>
      <c r="F10" s="40">
        <v>7346</v>
      </c>
      <c r="G10" s="40">
        <f>[1]Fevereiro!G10+C10</f>
        <v>12160</v>
      </c>
    </row>
    <row r="11" spans="1:7" x14ac:dyDescent="0.25">
      <c r="A11" s="41" t="s">
        <v>15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f>[1]Fevereiro!G11+C11</f>
        <v>0</v>
      </c>
    </row>
    <row r="12" spans="1:7" x14ac:dyDescent="0.25">
      <c r="A12" s="41" t="s">
        <v>9</v>
      </c>
      <c r="B12" s="40">
        <v>521</v>
      </c>
      <c r="C12" s="40">
        <v>14038</v>
      </c>
      <c r="D12" s="40">
        <v>18517766</v>
      </c>
      <c r="E12" s="40">
        <v>3648030</v>
      </c>
      <c r="F12" s="40">
        <v>0</v>
      </c>
      <c r="G12" s="40">
        <f>[1]Fevereiro!G12+C12</f>
        <v>14038</v>
      </c>
    </row>
    <row r="13" spans="1:7" x14ac:dyDescent="0.25">
      <c r="A13" s="41" t="s">
        <v>16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>[1]Fevereiro!G13+C13</f>
        <v>0</v>
      </c>
    </row>
    <row r="14" spans="1:7" x14ac:dyDescent="0.25">
      <c r="A14" s="41" t="s">
        <v>17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>[1]Fevereiro!G14+C14</f>
        <v>0</v>
      </c>
    </row>
    <row r="15" spans="1:7" x14ac:dyDescent="0.25">
      <c r="A15" s="41" t="s">
        <v>18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f>[1]Fevereiro!G15+C15</f>
        <v>0</v>
      </c>
    </row>
    <row r="16" spans="1:7" x14ac:dyDescent="0.25">
      <c r="A16" s="41" t="s">
        <v>19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>[1]Fevereiro!G16+C16</f>
        <v>0</v>
      </c>
    </row>
    <row r="17" spans="1:7" x14ac:dyDescent="0.25">
      <c r="A17" s="41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[1]Fevereiro!G17+C17</f>
        <v>0</v>
      </c>
    </row>
    <row r="18" spans="1:7" x14ac:dyDescent="0.25">
      <c r="A18" s="41" t="s">
        <v>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>[1]Fevereiro!G18+C18</f>
        <v>0</v>
      </c>
    </row>
    <row r="19" spans="1:7" x14ac:dyDescent="0.25">
      <c r="A19" s="41" t="s">
        <v>21</v>
      </c>
      <c r="B19" s="40">
        <v>31</v>
      </c>
      <c r="C19" s="40">
        <v>3832</v>
      </c>
      <c r="D19" s="40">
        <v>250603</v>
      </c>
      <c r="E19" s="40">
        <v>50444</v>
      </c>
      <c r="F19" s="40">
        <v>633</v>
      </c>
      <c r="G19" s="40">
        <f>[1]Fevereiro!G19+C19</f>
        <v>4561</v>
      </c>
    </row>
    <row r="20" spans="1:7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[1]Fevereiro!G20+C20</f>
        <v>0</v>
      </c>
    </row>
    <row r="21" spans="1:7" x14ac:dyDescent="0.25">
      <c r="A21" s="41" t="s">
        <v>22</v>
      </c>
      <c r="B21" s="40">
        <v>96</v>
      </c>
      <c r="C21" s="40">
        <v>1864</v>
      </c>
      <c r="D21" s="40">
        <v>502236</v>
      </c>
      <c r="E21" s="40">
        <v>101015</v>
      </c>
      <c r="F21" s="40">
        <v>327</v>
      </c>
      <c r="G21" s="40">
        <f>[1]Fevereiro!G21+C21</f>
        <v>2628</v>
      </c>
    </row>
    <row r="22" spans="1:7" x14ac:dyDescent="0.25">
      <c r="A22" s="41" t="s">
        <v>9</v>
      </c>
      <c r="B22" s="40">
        <v>1</v>
      </c>
      <c r="C22" s="40">
        <v>30</v>
      </c>
      <c r="D22" s="40">
        <v>37</v>
      </c>
      <c r="E22" s="40">
        <v>7</v>
      </c>
      <c r="F22" s="40">
        <v>0</v>
      </c>
      <c r="G22" s="40">
        <f>[1]Fevereiro!G22+C22</f>
        <v>30</v>
      </c>
    </row>
    <row r="23" spans="1:7" x14ac:dyDescent="0.25">
      <c r="A23" s="41" t="s">
        <v>23</v>
      </c>
      <c r="B23" s="40">
        <v>97</v>
      </c>
      <c r="C23" s="40">
        <v>474</v>
      </c>
      <c r="D23" s="40">
        <v>234066</v>
      </c>
      <c r="E23" s="40">
        <v>46988</v>
      </c>
      <c r="F23" s="40">
        <v>34</v>
      </c>
      <c r="G23" s="40">
        <f>[1]Fevereiro!G23+C23</f>
        <v>1098</v>
      </c>
    </row>
    <row r="24" spans="1:7" x14ac:dyDescent="0.25">
      <c r="A24" s="41" t="s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>[1]Fevereiro!G24+C24</f>
        <v>0</v>
      </c>
    </row>
    <row r="25" spans="1:7" x14ac:dyDescent="0.25">
      <c r="A25" s="41" t="s">
        <v>24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>[1]Fevereiro!G25+C25</f>
        <v>0</v>
      </c>
    </row>
    <row r="26" spans="1:7" x14ac:dyDescent="0.25">
      <c r="A26" s="50" t="s">
        <v>25</v>
      </c>
      <c r="B26" s="49">
        <f>SUM(B4:B25)</f>
        <v>318608</v>
      </c>
      <c r="C26" s="49">
        <f t="shared" ref="C26:G26" si="0">SUM(C4:C25)</f>
        <v>1801968</v>
      </c>
      <c r="D26" s="49">
        <f t="shared" si="0"/>
        <v>281740262</v>
      </c>
      <c r="E26" s="49">
        <f>SUM(E4:E25)</f>
        <v>56498605</v>
      </c>
      <c r="F26" s="49">
        <f t="shared" si="0"/>
        <v>377340</v>
      </c>
      <c r="G26" s="49">
        <f t="shared" si="0"/>
        <v>6782940</v>
      </c>
    </row>
    <row r="27" spans="1:7" x14ac:dyDescent="0.25">
      <c r="A27" s="25" t="s">
        <v>26</v>
      </c>
      <c r="B27" s="12">
        <v>3237045</v>
      </c>
      <c r="C27" s="12">
        <v>70308329</v>
      </c>
      <c r="D27" s="12">
        <v>6091932821</v>
      </c>
      <c r="E27" s="12">
        <v>1222536150</v>
      </c>
      <c r="F27" s="12">
        <v>36668895</v>
      </c>
      <c r="G27" s="40">
        <f>[1]Fevereiro!G27+C27</f>
        <v>181179912</v>
      </c>
    </row>
    <row r="28" spans="1:7" x14ac:dyDescent="0.25">
      <c r="A28" s="25" t="s">
        <v>27</v>
      </c>
      <c r="B28" s="35">
        <v>0</v>
      </c>
      <c r="C28" s="12">
        <v>0</v>
      </c>
      <c r="D28" s="12">
        <v>0</v>
      </c>
      <c r="E28" s="12">
        <v>0</v>
      </c>
      <c r="F28" s="12">
        <v>0</v>
      </c>
      <c r="G28" s="40">
        <f>[1]Fevereiro!G28+C28</f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0">
        <f>[1]Fevereiro!G29+C29</f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0">
        <f>[1]Fevereiro!G30+C30</f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0">
        <f>[1]Fevereiro!G31+C31</f>
        <v>0</v>
      </c>
    </row>
    <row r="32" spans="1:7" x14ac:dyDescent="0.25">
      <c r="A32" s="25" t="s">
        <v>31</v>
      </c>
      <c r="B32" s="12">
        <v>3</v>
      </c>
      <c r="C32" s="12">
        <v>4380</v>
      </c>
      <c r="D32" s="12">
        <v>334</v>
      </c>
      <c r="E32" s="12">
        <v>67</v>
      </c>
      <c r="F32" s="12">
        <v>225480</v>
      </c>
      <c r="G32" s="40">
        <f>[1]Fevereiro!G32+C32</f>
        <v>74380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0">
        <f>[1]Fevereiro!G33+C33</f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0">
        <f>[1]Fevereiro!G34+C34</f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0">
        <f>[1]Fevereiro!G35+C35</f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0">
        <f>[1]Fevereiro!G36+C36</f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0">
        <f>[1]Fevereiro!G37+C37</f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0">
        <f>[1]Fevereiro!G38+C38</f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0">
        <f>[1]Fevereiro!G39+C39</f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0">
        <f>[1]Fevereiro!G40+C40</f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0">
        <f>[1]Fevereiro!G41+C41</f>
        <v>0</v>
      </c>
    </row>
    <row r="42" spans="1:7" x14ac:dyDescent="0.25">
      <c r="A42" s="26" t="s">
        <v>37</v>
      </c>
      <c r="B42" s="27">
        <v>268</v>
      </c>
      <c r="C42" s="27">
        <v>570817</v>
      </c>
      <c r="D42" s="27">
        <v>30208</v>
      </c>
      <c r="E42" s="27">
        <v>6060</v>
      </c>
      <c r="F42" s="27">
        <v>1406975</v>
      </c>
      <c r="G42" s="40">
        <f>[1]Fevereiro!G42+C42</f>
        <v>1234063</v>
      </c>
    </row>
    <row r="43" spans="1:7" x14ac:dyDescent="0.25">
      <c r="A43" s="26" t="s">
        <v>30</v>
      </c>
      <c r="B43" s="27">
        <v>30</v>
      </c>
      <c r="C43" s="27">
        <v>10138</v>
      </c>
      <c r="D43" s="27">
        <v>3053507</v>
      </c>
      <c r="E43" s="27">
        <v>615676</v>
      </c>
      <c r="F43" s="27">
        <v>0</v>
      </c>
      <c r="G43" s="40">
        <f>[1]Fevereiro!G43+C43</f>
        <v>310123</v>
      </c>
    </row>
    <row r="44" spans="1:7" x14ac:dyDescent="0.25">
      <c r="A44" s="25" t="s">
        <v>38</v>
      </c>
      <c r="B44" s="12">
        <v>2622</v>
      </c>
      <c r="C44" s="12">
        <v>44234939</v>
      </c>
      <c r="D44" s="12">
        <v>17068590</v>
      </c>
      <c r="E44" s="12">
        <v>3426330</v>
      </c>
      <c r="F44" s="12">
        <v>68154521</v>
      </c>
      <c r="G44" s="40">
        <f>[1]Fevereiro!G44+C44</f>
        <v>119053727</v>
      </c>
    </row>
    <row r="45" spans="1:7" x14ac:dyDescent="0.25">
      <c r="A45" s="25" t="s">
        <v>32</v>
      </c>
      <c r="B45" s="12">
        <v>9</v>
      </c>
      <c r="C45" s="12">
        <v>18750</v>
      </c>
      <c r="D45" s="12">
        <v>9376000</v>
      </c>
      <c r="E45" s="12">
        <v>1890475</v>
      </c>
      <c r="F45" s="12">
        <v>0</v>
      </c>
      <c r="G45" s="40">
        <f>[1]Fevereiro!G45+C45</f>
        <v>18615510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0">
        <f>[1]Fevereiro!G46+C46</f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0">
        <f>[1]Fevereiro!G47+C47</f>
        <v>0</v>
      </c>
    </row>
    <row r="48" spans="1:7" ht="13" x14ac:dyDescent="0.3">
      <c r="A48" s="34" t="s">
        <v>41</v>
      </c>
      <c r="B48" s="12">
        <v>720</v>
      </c>
      <c r="C48" s="12">
        <v>30041705</v>
      </c>
      <c r="D48" s="12">
        <v>119507741</v>
      </c>
      <c r="E48" s="12">
        <v>23973635</v>
      </c>
      <c r="F48" s="12">
        <v>0</v>
      </c>
      <c r="G48" s="40">
        <f>[1]Fevereiro!G48+C48</f>
        <v>258725712</v>
      </c>
    </row>
    <row r="49" spans="1:8" ht="13" x14ac:dyDescent="0.3">
      <c r="A49" s="34" t="s">
        <v>42</v>
      </c>
      <c r="B49" s="12">
        <v>5772</v>
      </c>
      <c r="C49" s="12">
        <v>6405228</v>
      </c>
      <c r="D49" s="12">
        <v>549001592</v>
      </c>
      <c r="E49" s="12">
        <v>110011686</v>
      </c>
      <c r="F49" s="12">
        <v>0</v>
      </c>
      <c r="G49" s="40">
        <f>[1]Fevereiro!G49+C49</f>
        <v>230847069</v>
      </c>
    </row>
    <row r="50" spans="1:8" x14ac:dyDescent="0.25">
      <c r="A50" s="41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0">
        <f>[1]Fevereiro!G50+C50</f>
        <v>147700173</v>
      </c>
    </row>
    <row r="51" spans="1:8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0">
        <f>[1]Fevereiro!G51+C51</f>
        <v>0</v>
      </c>
    </row>
    <row r="52" spans="1:8" x14ac:dyDescent="0.25">
      <c r="A52" s="25" t="s">
        <v>45</v>
      </c>
      <c r="B52" s="12">
        <v>185</v>
      </c>
      <c r="C52" s="12">
        <v>214181</v>
      </c>
      <c r="D52" s="12">
        <v>53070356</v>
      </c>
      <c r="E52" s="12">
        <v>10653888</v>
      </c>
      <c r="F52" s="12">
        <v>4225210</v>
      </c>
      <c r="G52" s="40">
        <f>[1]Fevereiro!G52+C52</f>
        <v>703483</v>
      </c>
    </row>
    <row r="53" spans="1:8" s="47" customFormat="1" x14ac:dyDescent="0.25">
      <c r="A53" s="25" t="s">
        <v>46</v>
      </c>
      <c r="B53" s="12">
        <v>4874</v>
      </c>
      <c r="C53" s="12">
        <v>4778060</v>
      </c>
      <c r="D53" s="12">
        <v>604209802</v>
      </c>
      <c r="E53" s="12">
        <v>119281755</v>
      </c>
      <c r="F53" s="12">
        <v>0</v>
      </c>
      <c r="G53" s="40">
        <f>[1]Fevereiro!G53+C53</f>
        <v>17677520</v>
      </c>
      <c r="H53" s="35"/>
    </row>
    <row r="54" spans="1:8" s="47" customFormat="1" ht="13" x14ac:dyDescent="0.3">
      <c r="A54" s="34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0">
        <f>[1]Fevereiro!G54+C54</f>
        <v>0</v>
      </c>
      <c r="H54" s="35"/>
    </row>
    <row r="55" spans="1:8" s="47" customFormat="1" ht="13" x14ac:dyDescent="0.3">
      <c r="A55" s="34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0">
        <f>[1]Fevereiro!G55+C55</f>
        <v>0</v>
      </c>
      <c r="H55" s="35"/>
    </row>
    <row r="56" spans="1:8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0">
        <f>[1]Fevereiro!G56+C56</f>
        <v>0</v>
      </c>
    </row>
    <row r="57" spans="1:8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0">
        <f>[1]Fevereiro!G57+C57</f>
        <v>0</v>
      </c>
    </row>
    <row r="58" spans="1:8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0">
        <f>[1]Fevereiro!G58+C58</f>
        <v>0</v>
      </c>
    </row>
    <row r="59" spans="1:8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0">
        <f>[1]Fevereiro!G59+C59</f>
        <v>0</v>
      </c>
    </row>
    <row r="60" spans="1:8" x14ac:dyDescent="0.25">
      <c r="A60" s="25" t="s">
        <v>53</v>
      </c>
      <c r="B60" s="12">
        <v>10045</v>
      </c>
      <c r="C60" s="12">
        <v>1623233</v>
      </c>
      <c r="D60" s="12">
        <v>237706360</v>
      </c>
      <c r="E60" s="12">
        <v>47735011</v>
      </c>
      <c r="F60" s="12">
        <v>1801712</v>
      </c>
      <c r="G60" s="40">
        <f>[1]Fevereiro!G60+C60</f>
        <v>4195551</v>
      </c>
    </row>
    <row r="61" spans="1:8" ht="13" x14ac:dyDescent="0.3">
      <c r="A61" s="34" t="s">
        <v>54</v>
      </c>
      <c r="B61" s="12">
        <v>8</v>
      </c>
      <c r="C61" s="12">
        <v>25501</v>
      </c>
      <c r="D61" s="12">
        <v>3044450</v>
      </c>
      <c r="E61" s="12">
        <v>610475</v>
      </c>
      <c r="F61" s="12">
        <v>0</v>
      </c>
      <c r="G61" s="40">
        <f>[1]Fevereiro!G61+C61</f>
        <v>28460</v>
      </c>
    </row>
    <row r="62" spans="1:8" ht="13" x14ac:dyDescent="0.3">
      <c r="A62" s="34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0">
        <f>[1]Fevereiro!G62+C62</f>
        <v>0</v>
      </c>
    </row>
    <row r="63" spans="1:8" x14ac:dyDescent="0.25">
      <c r="A63" s="41" t="s">
        <v>56</v>
      </c>
      <c r="B63" s="12">
        <v>729</v>
      </c>
      <c r="C63" s="12">
        <v>71496</v>
      </c>
      <c r="D63" s="12">
        <v>253195</v>
      </c>
      <c r="E63" s="12">
        <v>50726</v>
      </c>
      <c r="F63" s="12">
        <v>63070</v>
      </c>
      <c r="G63" s="40">
        <f>[1]Fevereiro!G63+C63</f>
        <v>174729</v>
      </c>
    </row>
    <row r="64" spans="1:8" x14ac:dyDescent="0.25">
      <c r="A64" s="41" t="s">
        <v>30</v>
      </c>
      <c r="B64" s="12">
        <v>93</v>
      </c>
      <c r="C64" s="12">
        <v>8013</v>
      </c>
      <c r="D64" s="12">
        <v>79729</v>
      </c>
      <c r="E64" s="12">
        <v>16008</v>
      </c>
      <c r="F64" s="12">
        <v>0</v>
      </c>
      <c r="G64" s="40">
        <f>[1]Fevereiro!G64+C64</f>
        <v>27331</v>
      </c>
    </row>
    <row r="65" spans="1:7" x14ac:dyDescent="0.25">
      <c r="A65" s="41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0">
        <f>[1]Fevereiro!G65+C65</f>
        <v>0</v>
      </c>
    </row>
    <row r="66" spans="1:7" x14ac:dyDescent="0.25">
      <c r="A66" s="41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0">
        <f>[1]Fevereiro!G66+C66</f>
        <v>0</v>
      </c>
    </row>
    <row r="67" spans="1:7" x14ac:dyDescent="0.25">
      <c r="A67" s="50" t="s">
        <v>58</v>
      </c>
      <c r="B67" s="49">
        <f>SUM(B27:B66)</f>
        <v>3262693</v>
      </c>
      <c r="C67" s="49">
        <f t="shared" ref="C67:G67" si="1">SUM(C27:C66)</f>
        <v>207548161</v>
      </c>
      <c r="D67" s="49">
        <f t="shared" si="1"/>
        <v>7694994995</v>
      </c>
      <c r="E67" s="49">
        <f t="shared" si="1"/>
        <v>1542083025</v>
      </c>
      <c r="F67" s="49">
        <f t="shared" si="1"/>
        <v>114556071</v>
      </c>
      <c r="G67" s="49">
        <f t="shared" si="1"/>
        <v>980547743</v>
      </c>
    </row>
    <row r="68" spans="1:7" x14ac:dyDescent="0.25">
      <c r="A68" s="41" t="s">
        <v>59</v>
      </c>
      <c r="B68" s="40">
        <v>594255</v>
      </c>
      <c r="C68" s="40">
        <v>5409725</v>
      </c>
      <c r="D68" s="40">
        <v>1349074310</v>
      </c>
      <c r="E68" s="40">
        <v>270701682</v>
      </c>
      <c r="F68" s="40">
        <v>1269404</v>
      </c>
      <c r="G68" s="40">
        <f>[1]Fevereiro!G68+C68</f>
        <v>16005420</v>
      </c>
    </row>
    <row r="69" spans="1:7" x14ac:dyDescent="0.25">
      <c r="A69" s="41" t="s">
        <v>60</v>
      </c>
      <c r="B69" s="40">
        <v>260</v>
      </c>
      <c r="C69" s="40">
        <v>49255</v>
      </c>
      <c r="D69" s="40">
        <v>84050</v>
      </c>
      <c r="E69" s="40">
        <v>16851</v>
      </c>
      <c r="F69" s="40">
        <v>160742</v>
      </c>
      <c r="G69" s="40">
        <f>[1]Fevereiro!G69+C69</f>
        <v>148695</v>
      </c>
    </row>
    <row r="70" spans="1:7" x14ac:dyDescent="0.25">
      <c r="A70" s="41" t="s">
        <v>61</v>
      </c>
      <c r="B70" s="40">
        <v>18</v>
      </c>
      <c r="C70" s="40">
        <v>6330</v>
      </c>
      <c r="D70" s="40">
        <v>1007262</v>
      </c>
      <c r="E70" s="40">
        <v>203093</v>
      </c>
      <c r="F70" s="40">
        <v>0</v>
      </c>
      <c r="G70" s="40">
        <f>[1]Fevereiro!G70+C70</f>
        <v>14560</v>
      </c>
    </row>
    <row r="71" spans="1:7" x14ac:dyDescent="0.25">
      <c r="A71" s="41" t="s">
        <v>62</v>
      </c>
      <c r="B71" s="40">
        <v>357</v>
      </c>
      <c r="C71" s="40">
        <v>256680</v>
      </c>
      <c r="D71" s="40">
        <v>269203</v>
      </c>
      <c r="E71" s="40">
        <v>54020</v>
      </c>
      <c r="F71" s="40">
        <v>327780</v>
      </c>
      <c r="G71" s="40">
        <f>[1]Fevereiro!G71+C71</f>
        <v>662565</v>
      </c>
    </row>
    <row r="72" spans="1:7" x14ac:dyDescent="0.25">
      <c r="A72" s="41" t="s">
        <v>63</v>
      </c>
      <c r="B72" s="40">
        <v>21</v>
      </c>
      <c r="C72" s="40">
        <v>2550</v>
      </c>
      <c r="D72" s="40">
        <v>657300</v>
      </c>
      <c r="E72" s="40">
        <v>132531</v>
      </c>
      <c r="F72" s="40">
        <v>0</v>
      </c>
      <c r="G72" s="40">
        <f>[1]Fevereiro!G72+C72</f>
        <v>47372</v>
      </c>
    </row>
    <row r="73" spans="1:7" x14ac:dyDescent="0.25">
      <c r="A73" s="41" t="s">
        <v>64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>[1]Fevereiro!G73+C73</f>
        <v>0</v>
      </c>
    </row>
    <row r="74" spans="1:7" x14ac:dyDescent="0.25">
      <c r="A74" s="41" t="s">
        <v>61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>[1]Fevereiro!G74+C74</f>
        <v>0</v>
      </c>
    </row>
    <row r="75" spans="1:7" x14ac:dyDescent="0.25">
      <c r="A75" s="41" t="s">
        <v>65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>[1]Fevereiro!G75+C75</f>
        <v>0</v>
      </c>
    </row>
    <row r="76" spans="1:7" x14ac:dyDescent="0.25">
      <c r="A76" s="41" t="s">
        <v>63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f>[1]Fevereiro!G76+C76</f>
        <v>0</v>
      </c>
    </row>
    <row r="77" spans="1:7" x14ac:dyDescent="0.25">
      <c r="A77" s="41" t="s">
        <v>66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f>[1]Fevereiro!G77+C77</f>
        <v>0</v>
      </c>
    </row>
    <row r="78" spans="1:7" x14ac:dyDescent="0.25">
      <c r="A78" s="41" t="s">
        <v>61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f>[1]Fevereiro!G78+C78</f>
        <v>0</v>
      </c>
    </row>
    <row r="79" spans="1:7" x14ac:dyDescent="0.25">
      <c r="A79" s="41" t="s">
        <v>67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f>[1]Fevereiro!G79+C79</f>
        <v>0</v>
      </c>
    </row>
    <row r="80" spans="1:7" x14ac:dyDescent="0.25">
      <c r="A80" s="41" t="s">
        <v>63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f>[1]Fevereiro!G80+C80</f>
        <v>0</v>
      </c>
    </row>
    <row r="81" spans="1:8" x14ac:dyDescent="0.25">
      <c r="A81" s="41" t="s">
        <v>68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>[1]Fevereiro!G81+C81</f>
        <v>0</v>
      </c>
    </row>
    <row r="82" spans="1:8" x14ac:dyDescent="0.25">
      <c r="A82" s="41" t="s">
        <v>61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>[1]Fevereiro!G82+C82</f>
        <v>0</v>
      </c>
    </row>
    <row r="83" spans="1:8" x14ac:dyDescent="0.25">
      <c r="A83" s="41" t="s">
        <v>69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>[1]Fevereiro!G83+C83</f>
        <v>0</v>
      </c>
    </row>
    <row r="84" spans="1:8" x14ac:dyDescent="0.25">
      <c r="A84" s="41" t="s">
        <v>63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>[1]Fevereiro!G84+C84</f>
        <v>0</v>
      </c>
    </row>
    <row r="85" spans="1:8" x14ac:dyDescent="0.25">
      <c r="A85" s="41" t="s">
        <v>70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>[1]Fevereiro!G85+C85</f>
        <v>0</v>
      </c>
    </row>
    <row r="86" spans="1:8" x14ac:dyDescent="0.25">
      <c r="A86" s="41" t="s">
        <v>61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>[1]Fevereiro!G86+C86</f>
        <v>0</v>
      </c>
    </row>
    <row r="87" spans="1:8" x14ac:dyDescent="0.25">
      <c r="A87" s="41" t="s">
        <v>71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>[1]Fevereiro!G87+C87</f>
        <v>0</v>
      </c>
    </row>
    <row r="88" spans="1:8" x14ac:dyDescent="0.25">
      <c r="A88" s="41" t="s">
        <v>63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f>[1]Fevereiro!G88+C88</f>
        <v>0</v>
      </c>
    </row>
    <row r="89" spans="1:8" x14ac:dyDescent="0.25">
      <c r="A89" s="41" t="s">
        <v>72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>[1]Fevereiro!G89+C89</f>
        <v>0</v>
      </c>
    </row>
    <row r="90" spans="1:8" x14ac:dyDescent="0.25">
      <c r="A90" s="41" t="s">
        <v>73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>[1]Fevereiro!G90+C90</f>
        <v>0</v>
      </c>
    </row>
    <row r="91" spans="1:8" x14ac:dyDescent="0.25">
      <c r="A91" s="41" t="s">
        <v>74</v>
      </c>
      <c r="B91" s="40">
        <v>2761</v>
      </c>
      <c r="C91" s="40">
        <v>456810</v>
      </c>
      <c r="D91" s="40">
        <v>125785501.575</v>
      </c>
      <c r="E91" s="40">
        <v>22947762.949099999</v>
      </c>
      <c r="F91" s="40">
        <v>0</v>
      </c>
      <c r="G91" s="40">
        <f>[1]Fevereiro!G91+C91</f>
        <v>1370430</v>
      </c>
    </row>
    <row r="92" spans="1:8" x14ac:dyDescent="0.25">
      <c r="A92" s="41" t="s">
        <v>75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>[1]Fevereiro!G92+C92</f>
        <v>0</v>
      </c>
    </row>
    <row r="93" spans="1:8" x14ac:dyDescent="0.25">
      <c r="A93" s="41" t="s">
        <v>9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>[1]Fevereiro!G93+C93</f>
        <v>0</v>
      </c>
    </row>
    <row r="94" spans="1:8" s="47" customFormat="1" x14ac:dyDescent="0.25">
      <c r="A94" s="41" t="s">
        <v>76</v>
      </c>
      <c r="B94" s="40">
        <v>4</v>
      </c>
      <c r="C94" s="40">
        <v>750</v>
      </c>
      <c r="D94" s="40">
        <v>208711.25</v>
      </c>
      <c r="E94" s="40">
        <v>37847.284359999998</v>
      </c>
      <c r="F94" s="40">
        <v>0</v>
      </c>
      <c r="G94" s="40">
        <f>[1]Fevereiro!G94+C94</f>
        <v>2250</v>
      </c>
      <c r="H94" s="35"/>
    </row>
    <row r="95" spans="1:8" x14ac:dyDescent="0.25">
      <c r="A95" s="41" t="s">
        <v>77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>[1]Fevereiro!G95+C95</f>
        <v>0</v>
      </c>
    </row>
    <row r="96" spans="1:8" x14ac:dyDescent="0.25">
      <c r="A96" s="41" t="s">
        <v>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>[1]Fevereiro!G96+C96</f>
        <v>0</v>
      </c>
    </row>
    <row r="97" spans="1:7" x14ac:dyDescent="0.25">
      <c r="A97" s="41" t="s">
        <v>78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>[1]Fevereiro!G97+C97</f>
        <v>0</v>
      </c>
    </row>
    <row r="98" spans="1:7" x14ac:dyDescent="0.25">
      <c r="A98" s="41" t="s">
        <v>79</v>
      </c>
      <c r="B98" s="40">
        <v>952</v>
      </c>
      <c r="C98" s="40">
        <v>169950</v>
      </c>
      <c r="D98" s="40">
        <v>9175252</v>
      </c>
      <c r="E98" s="40">
        <v>1843428</v>
      </c>
      <c r="F98" s="40">
        <v>63843</v>
      </c>
      <c r="G98" s="40">
        <f>[1]Fevereiro!G98+C98</f>
        <v>553992</v>
      </c>
    </row>
    <row r="99" spans="1:7" x14ac:dyDescent="0.25">
      <c r="A99" s="41" t="s">
        <v>9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>[1]Fevereiro!G99+C99</f>
        <v>0</v>
      </c>
    </row>
    <row r="100" spans="1:7" x14ac:dyDescent="0.25">
      <c r="A100" s="41" t="s">
        <v>80</v>
      </c>
      <c r="B100" s="40">
        <v>28</v>
      </c>
      <c r="C100" s="40">
        <v>1190</v>
      </c>
      <c r="D100" s="40">
        <v>321916</v>
      </c>
      <c r="E100" s="40">
        <v>64602</v>
      </c>
      <c r="F100" s="40">
        <v>550</v>
      </c>
      <c r="G100" s="40">
        <f>[1]Fevereiro!G100+C100</f>
        <v>4630</v>
      </c>
    </row>
    <row r="101" spans="1:7" x14ac:dyDescent="0.25">
      <c r="A101" s="41" t="s">
        <v>81</v>
      </c>
      <c r="B101" s="40">
        <v>3</v>
      </c>
      <c r="C101" s="40">
        <v>8</v>
      </c>
      <c r="D101" s="40">
        <v>1318</v>
      </c>
      <c r="E101" s="40">
        <v>264</v>
      </c>
      <c r="F101" s="40">
        <v>2102</v>
      </c>
      <c r="G101" s="40">
        <f>[1]Fevereiro!G101+C101</f>
        <v>287</v>
      </c>
    </row>
    <row r="102" spans="1:7" x14ac:dyDescent="0.25">
      <c r="A102" s="41" t="s">
        <v>82</v>
      </c>
      <c r="B102" s="40">
        <v>1187</v>
      </c>
      <c r="C102" s="40">
        <v>94507</v>
      </c>
      <c r="D102" s="40">
        <v>155074</v>
      </c>
      <c r="E102" s="40">
        <v>31148</v>
      </c>
      <c r="F102" s="40">
        <v>26494</v>
      </c>
      <c r="G102" s="40">
        <f>[1]Fevereiro!G102+C102</f>
        <v>272283</v>
      </c>
    </row>
    <row r="103" spans="1:7" x14ac:dyDescent="0.25">
      <c r="A103" s="41" t="s">
        <v>9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>[1]Fevereiro!G103+C103</f>
        <v>0</v>
      </c>
    </row>
    <row r="104" spans="1:7" x14ac:dyDescent="0.25">
      <c r="A104" s="41" t="s">
        <v>83</v>
      </c>
      <c r="B104" s="40">
        <v>3</v>
      </c>
      <c r="C104" s="40">
        <v>20</v>
      </c>
      <c r="D104" s="40">
        <v>4410</v>
      </c>
      <c r="E104" s="40">
        <v>884</v>
      </c>
      <c r="F104" s="40">
        <v>9</v>
      </c>
      <c r="G104" s="40">
        <f>[1]Fevereiro!G104+C104</f>
        <v>80</v>
      </c>
    </row>
    <row r="105" spans="1:7" x14ac:dyDescent="0.25">
      <c r="A105" s="41" t="s">
        <v>84</v>
      </c>
      <c r="B105" s="40">
        <v>196</v>
      </c>
      <c r="C105" s="40">
        <v>17309</v>
      </c>
      <c r="D105" s="40">
        <v>1091983</v>
      </c>
      <c r="E105" s="40">
        <v>219283</v>
      </c>
      <c r="F105" s="40">
        <v>7066</v>
      </c>
      <c r="G105" s="40">
        <f>[1]Fevereiro!G105+C105</f>
        <v>48690</v>
      </c>
    </row>
    <row r="106" spans="1:7" x14ac:dyDescent="0.25">
      <c r="A106" s="41" t="s">
        <v>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>[1]Fevereiro!G106+C106</f>
        <v>0</v>
      </c>
    </row>
    <row r="107" spans="1:7" x14ac:dyDescent="0.25">
      <c r="A107" s="41" t="s">
        <v>85</v>
      </c>
      <c r="B107" s="40">
        <v>2</v>
      </c>
      <c r="C107" s="40">
        <v>6</v>
      </c>
      <c r="D107" s="40">
        <v>1172</v>
      </c>
      <c r="E107" s="40">
        <v>235</v>
      </c>
      <c r="F107" s="40">
        <v>3</v>
      </c>
      <c r="G107" s="40">
        <f>[1]Fevereiro!G107+C107</f>
        <v>18</v>
      </c>
    </row>
    <row r="108" spans="1:7" x14ac:dyDescent="0.25">
      <c r="A108" s="41" t="s">
        <v>86</v>
      </c>
      <c r="B108" s="40">
        <v>196</v>
      </c>
      <c r="C108" s="40">
        <v>22022</v>
      </c>
      <c r="D108" s="40">
        <v>718255</v>
      </c>
      <c r="E108" s="40">
        <v>144279</v>
      </c>
      <c r="F108" s="40">
        <v>6290</v>
      </c>
      <c r="G108" s="40">
        <f>[1]Fevereiro!G108+C108</f>
        <v>57626</v>
      </c>
    </row>
    <row r="109" spans="1:7" x14ac:dyDescent="0.25">
      <c r="A109" s="41" t="s">
        <v>9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>[1]Fevereiro!G109+C109</f>
        <v>0</v>
      </c>
    </row>
    <row r="110" spans="1:7" x14ac:dyDescent="0.25">
      <c r="A110" s="41" t="s">
        <v>87</v>
      </c>
      <c r="B110" s="40">
        <v>3</v>
      </c>
      <c r="C110" s="40">
        <v>50</v>
      </c>
      <c r="D110" s="40">
        <v>11052</v>
      </c>
      <c r="E110" s="40">
        <v>2218</v>
      </c>
      <c r="F110" s="40">
        <v>7</v>
      </c>
      <c r="G110" s="40">
        <f>[1]Fevereiro!G110+C110</f>
        <v>232</v>
      </c>
    </row>
    <row r="111" spans="1:7" x14ac:dyDescent="0.25">
      <c r="A111" s="41" t="s">
        <v>88</v>
      </c>
      <c r="B111" s="40">
        <v>107</v>
      </c>
      <c r="C111" s="40">
        <v>9453</v>
      </c>
      <c r="D111" s="40">
        <v>1729651</v>
      </c>
      <c r="E111" s="40">
        <v>347146</v>
      </c>
      <c r="F111" s="40">
        <v>2625</v>
      </c>
      <c r="G111" s="40">
        <f>[1]Fevereiro!G111+C111</f>
        <v>22422</v>
      </c>
    </row>
    <row r="112" spans="1:7" x14ac:dyDescent="0.25">
      <c r="A112" s="41" t="s">
        <v>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>[1]Fevereiro!G112+C112</f>
        <v>0</v>
      </c>
    </row>
    <row r="113" spans="1:7" x14ac:dyDescent="0.25">
      <c r="A113" s="41" t="s">
        <v>89</v>
      </c>
      <c r="B113" s="40">
        <v>2</v>
      </c>
      <c r="C113" s="40">
        <v>4</v>
      </c>
      <c r="D113" s="40">
        <v>892</v>
      </c>
      <c r="E113" s="40">
        <v>179</v>
      </c>
      <c r="F113" s="40">
        <v>2</v>
      </c>
      <c r="G113" s="40">
        <f>[1]Fevereiro!G113+C113</f>
        <v>12</v>
      </c>
    </row>
    <row r="114" spans="1:7" x14ac:dyDescent="0.25">
      <c r="A114" s="41" t="s">
        <v>90</v>
      </c>
      <c r="B114" s="40">
        <v>325</v>
      </c>
      <c r="C114" s="40">
        <v>25517</v>
      </c>
      <c r="D114" s="40">
        <v>379369</v>
      </c>
      <c r="E114" s="40">
        <v>76227</v>
      </c>
      <c r="F114" s="40">
        <v>6092</v>
      </c>
      <c r="G114" s="40">
        <f>[1]Fevereiro!G114+C114</f>
        <v>67715</v>
      </c>
    </row>
    <row r="115" spans="1:7" x14ac:dyDescent="0.25">
      <c r="A115" s="41" t="s">
        <v>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>[1]Fevereiro!G115+C115</f>
        <v>0</v>
      </c>
    </row>
    <row r="116" spans="1:7" x14ac:dyDescent="0.25">
      <c r="A116" s="41" t="s">
        <v>91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>[1]Fevereiro!G116+C116</f>
        <v>0</v>
      </c>
    </row>
    <row r="117" spans="1:7" x14ac:dyDescent="0.25">
      <c r="A117" s="41" t="s">
        <v>92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>[1]Fevereiro!G117+C117</f>
        <v>0</v>
      </c>
    </row>
    <row r="118" spans="1:7" x14ac:dyDescent="0.25">
      <c r="A118" s="41" t="s">
        <v>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f>[1]Fevereiro!G118+C118</f>
        <v>0</v>
      </c>
    </row>
    <row r="119" spans="1:7" x14ac:dyDescent="0.25">
      <c r="A119" s="41" t="s">
        <v>93</v>
      </c>
      <c r="B119" s="40">
        <v>5</v>
      </c>
      <c r="C119" s="40">
        <v>155</v>
      </c>
      <c r="D119" s="40">
        <v>19905</v>
      </c>
      <c r="E119" s="40">
        <v>4007</v>
      </c>
      <c r="F119" s="40">
        <v>40</v>
      </c>
      <c r="G119" s="40">
        <f>[1]Fevereiro!G119+C119</f>
        <v>260</v>
      </c>
    </row>
    <row r="120" spans="1:7" x14ac:dyDescent="0.25">
      <c r="A120" s="41" t="s">
        <v>94</v>
      </c>
      <c r="B120" s="40">
        <v>16</v>
      </c>
      <c r="C120" s="40">
        <v>781</v>
      </c>
      <c r="D120" s="40">
        <v>202</v>
      </c>
      <c r="E120" s="40">
        <v>41</v>
      </c>
      <c r="F120" s="40">
        <v>176</v>
      </c>
      <c r="G120" s="40">
        <f>[1]Fevereiro!G120+C120</f>
        <v>1226</v>
      </c>
    </row>
    <row r="121" spans="1:7" x14ac:dyDescent="0.25">
      <c r="A121" s="41" t="s">
        <v>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>[1]Fevereiro!G121+C121</f>
        <v>0</v>
      </c>
    </row>
    <row r="122" spans="1:7" x14ac:dyDescent="0.25">
      <c r="A122" s="41" t="s">
        <v>95</v>
      </c>
      <c r="B122" s="40">
        <v>2</v>
      </c>
      <c r="C122" s="40">
        <v>4</v>
      </c>
      <c r="D122" s="40">
        <v>1110</v>
      </c>
      <c r="E122" s="40">
        <v>223</v>
      </c>
      <c r="F122" s="40">
        <v>2</v>
      </c>
      <c r="G122" s="40">
        <f>[1]Fevereiro!G122+C122</f>
        <v>12</v>
      </c>
    </row>
    <row r="123" spans="1:7" x14ac:dyDescent="0.25">
      <c r="A123" s="41" t="s">
        <v>96</v>
      </c>
      <c r="B123" s="40">
        <v>232</v>
      </c>
      <c r="C123" s="40">
        <v>17155</v>
      </c>
      <c r="D123" s="40">
        <v>4763006</v>
      </c>
      <c r="E123" s="40">
        <v>955741</v>
      </c>
      <c r="F123" s="40">
        <v>4287</v>
      </c>
      <c r="G123" s="40">
        <f>[1]Fevereiro!G123+C123</f>
        <v>42286</v>
      </c>
    </row>
    <row r="124" spans="1:7" x14ac:dyDescent="0.25">
      <c r="A124" s="41" t="s">
        <v>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>[1]Fevereiro!G124+C124</f>
        <v>0</v>
      </c>
    </row>
    <row r="125" spans="1:7" x14ac:dyDescent="0.25">
      <c r="A125" s="41" t="s">
        <v>97</v>
      </c>
      <c r="B125" s="40">
        <v>2</v>
      </c>
      <c r="C125" s="40">
        <v>2</v>
      </c>
      <c r="D125" s="40">
        <v>448</v>
      </c>
      <c r="E125" s="40">
        <v>90</v>
      </c>
      <c r="F125" s="40">
        <v>1</v>
      </c>
      <c r="G125" s="40">
        <f>[1]Fevereiro!G125+C125</f>
        <v>6</v>
      </c>
    </row>
    <row r="126" spans="1:7" x14ac:dyDescent="0.25">
      <c r="A126" s="41" t="s">
        <v>98</v>
      </c>
      <c r="B126" s="40">
        <v>77</v>
      </c>
      <c r="C126" s="40">
        <v>9093</v>
      </c>
      <c r="D126" s="40">
        <v>273527</v>
      </c>
      <c r="E126" s="40">
        <v>54945</v>
      </c>
      <c r="F126" s="40">
        <v>2782</v>
      </c>
      <c r="G126" s="40">
        <f>[1]Fevereiro!G126+C126</f>
        <v>22381</v>
      </c>
    </row>
    <row r="127" spans="1:7" x14ac:dyDescent="0.25">
      <c r="A127" s="41" t="s">
        <v>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>[1]Fevereiro!G127+C127</f>
        <v>0</v>
      </c>
    </row>
    <row r="128" spans="1:7" x14ac:dyDescent="0.25">
      <c r="A128" s="41" t="s">
        <v>99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f>[1]Fevereiro!G128+C128</f>
        <v>0</v>
      </c>
    </row>
    <row r="129" spans="1:7" x14ac:dyDescent="0.25">
      <c r="A129" s="41" t="s">
        <v>100</v>
      </c>
      <c r="B129" s="40">
        <v>32</v>
      </c>
      <c r="C129" s="40">
        <v>3845</v>
      </c>
      <c r="D129" s="40">
        <v>50340</v>
      </c>
      <c r="E129" s="40">
        <v>10118</v>
      </c>
      <c r="F129" s="40">
        <v>946</v>
      </c>
      <c r="G129" s="40">
        <f>[1]Fevereiro!G129+C129</f>
        <v>7555</v>
      </c>
    </row>
    <row r="130" spans="1:7" x14ac:dyDescent="0.25">
      <c r="A130" s="41" t="s">
        <v>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>[1]Fevereiro!G130+C130</f>
        <v>0</v>
      </c>
    </row>
    <row r="131" spans="1:7" x14ac:dyDescent="0.25">
      <c r="A131" s="41" t="s">
        <v>101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>[1]Fevereiro!G131+C131</f>
        <v>0</v>
      </c>
    </row>
    <row r="132" spans="1:7" x14ac:dyDescent="0.25">
      <c r="A132" s="41" t="s">
        <v>102</v>
      </c>
      <c r="B132" s="40">
        <v>239</v>
      </c>
      <c r="C132" s="40">
        <v>40446</v>
      </c>
      <c r="D132" s="40">
        <v>1384208</v>
      </c>
      <c r="E132" s="40">
        <v>277934</v>
      </c>
      <c r="F132" s="40">
        <v>15080</v>
      </c>
      <c r="G132" s="40">
        <f>[1]Fevereiro!G132+C132</f>
        <v>88034</v>
      </c>
    </row>
    <row r="133" spans="1:7" x14ac:dyDescent="0.25">
      <c r="A133" s="41" t="s">
        <v>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>[1]Fevereiro!G133+C133</f>
        <v>0</v>
      </c>
    </row>
    <row r="134" spans="1:7" x14ac:dyDescent="0.25">
      <c r="A134" s="41" t="s">
        <v>103</v>
      </c>
      <c r="B134" s="40">
        <v>63</v>
      </c>
      <c r="C134" s="40">
        <v>2927</v>
      </c>
      <c r="D134" s="40">
        <v>68163</v>
      </c>
      <c r="E134" s="40">
        <v>13681</v>
      </c>
      <c r="F134" s="40">
        <v>1097</v>
      </c>
      <c r="G134" s="40">
        <f>[1]Fevereiro!G134+C134</f>
        <v>5968</v>
      </c>
    </row>
    <row r="135" spans="1:7" x14ac:dyDescent="0.25">
      <c r="A135" s="41" t="s">
        <v>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>[1]Fevereiro!G135+C135</f>
        <v>0</v>
      </c>
    </row>
    <row r="136" spans="1:7" x14ac:dyDescent="0.25">
      <c r="A136" s="41" t="s">
        <v>104</v>
      </c>
      <c r="B136" s="40">
        <v>36</v>
      </c>
      <c r="C136" s="40">
        <v>2154</v>
      </c>
      <c r="D136" s="40">
        <v>50923</v>
      </c>
      <c r="E136" s="40">
        <v>10217</v>
      </c>
      <c r="F136" s="40">
        <v>642</v>
      </c>
      <c r="G136" s="40">
        <f>[1]Fevereiro!G136+C136</f>
        <v>4701</v>
      </c>
    </row>
    <row r="137" spans="1:7" x14ac:dyDescent="0.25">
      <c r="A137" s="41" t="s">
        <v>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>[1]Fevereiro!G137+C137</f>
        <v>0</v>
      </c>
    </row>
    <row r="138" spans="1:7" x14ac:dyDescent="0.25">
      <c r="A138" s="41" t="s">
        <v>105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>[1]Fevereiro!G138+C138</f>
        <v>0</v>
      </c>
    </row>
    <row r="139" spans="1:7" x14ac:dyDescent="0.25">
      <c r="A139" s="41" t="s">
        <v>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>[1]Fevereiro!G139+C139</f>
        <v>0</v>
      </c>
    </row>
    <row r="140" spans="1:7" x14ac:dyDescent="0.25">
      <c r="A140" s="29" t="s">
        <v>106</v>
      </c>
      <c r="B140" s="30">
        <f>SUM(B68:B138)</f>
        <v>601384</v>
      </c>
      <c r="C140" s="30">
        <f t="shared" ref="C140:F140" si="2">SUM(C68:C138)</f>
        <v>6598698</v>
      </c>
      <c r="D140" s="30">
        <f t="shared" si="2"/>
        <v>1497288513.825</v>
      </c>
      <c r="E140" s="30">
        <f t="shared" si="2"/>
        <v>298150677.23346001</v>
      </c>
      <c r="F140" s="30">
        <f t="shared" si="2"/>
        <v>1898062</v>
      </c>
      <c r="G140" s="30">
        <f>SUM(G68:G139)</f>
        <v>19451708</v>
      </c>
    </row>
    <row r="141" spans="1:7" x14ac:dyDescent="0.25">
      <c r="A141" s="25" t="s">
        <v>107</v>
      </c>
      <c r="B141" s="12">
        <v>14157</v>
      </c>
      <c r="C141" s="12">
        <v>34830</v>
      </c>
      <c r="D141" s="12">
        <v>19217159</v>
      </c>
      <c r="E141" s="12">
        <v>3859500</v>
      </c>
      <c r="F141" s="12">
        <v>5455</v>
      </c>
      <c r="G141" s="40">
        <f>[1]Fevereiro!G141+C141</f>
        <v>142211</v>
      </c>
    </row>
    <row r="142" spans="1:7" x14ac:dyDescent="0.25">
      <c r="A142" s="52" t="s">
        <v>108</v>
      </c>
      <c r="B142" s="51">
        <f>SUM(B141)</f>
        <v>14157</v>
      </c>
      <c r="C142" s="51">
        <f t="shared" ref="C142:G142" si="3">SUM(C141)</f>
        <v>34830</v>
      </c>
      <c r="D142" s="51">
        <f t="shared" si="3"/>
        <v>19217159</v>
      </c>
      <c r="E142" s="51">
        <f t="shared" si="3"/>
        <v>3859500</v>
      </c>
      <c r="F142" s="51">
        <f t="shared" si="3"/>
        <v>5455</v>
      </c>
      <c r="G142" s="51">
        <f t="shared" si="3"/>
        <v>142211</v>
      </c>
    </row>
    <row r="143" spans="1:7" x14ac:dyDescent="0.25">
      <c r="A143" s="41" t="s">
        <v>109</v>
      </c>
      <c r="B143" s="40">
        <v>36548</v>
      </c>
      <c r="C143" s="40">
        <v>61884</v>
      </c>
      <c r="D143" s="40">
        <v>4699190</v>
      </c>
      <c r="E143" s="40">
        <v>944290</v>
      </c>
      <c r="F143" s="40">
        <v>21373</v>
      </c>
      <c r="G143" s="40">
        <f>[1]Fevereiro!G143+C143</f>
        <v>146352</v>
      </c>
    </row>
    <row r="144" spans="1:7" x14ac:dyDescent="0.25">
      <c r="A144" s="41" t="s">
        <v>9</v>
      </c>
      <c r="B144" s="35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>[1]Fevereiro!G144+C144</f>
        <v>0</v>
      </c>
    </row>
    <row r="145" spans="1:8" x14ac:dyDescent="0.25">
      <c r="A145" s="41" t="s">
        <v>110</v>
      </c>
      <c r="B145" s="35">
        <v>138</v>
      </c>
      <c r="C145" s="40">
        <v>13864</v>
      </c>
      <c r="D145" s="40">
        <v>19346</v>
      </c>
      <c r="E145" s="40">
        <v>3902</v>
      </c>
      <c r="F145" s="40">
        <v>26168</v>
      </c>
      <c r="G145" s="40">
        <f>[1]Fevereiro!G145+C145</f>
        <v>27976</v>
      </c>
    </row>
    <row r="146" spans="1:8" x14ac:dyDescent="0.25">
      <c r="A146" s="41" t="s">
        <v>111</v>
      </c>
      <c r="B146" s="40">
        <v>4</v>
      </c>
      <c r="C146" s="40">
        <v>31</v>
      </c>
      <c r="D146" s="40">
        <v>2351</v>
      </c>
      <c r="E146" s="40">
        <v>469</v>
      </c>
      <c r="F146" s="40">
        <v>0</v>
      </c>
      <c r="G146" s="40">
        <f>[1]Fevereiro!G146+C146</f>
        <v>1202</v>
      </c>
    </row>
    <row r="147" spans="1:8" x14ac:dyDescent="0.25">
      <c r="A147" s="41" t="s">
        <v>112</v>
      </c>
      <c r="B147" s="40">
        <v>184</v>
      </c>
      <c r="C147" s="40">
        <v>10693</v>
      </c>
      <c r="D147" s="40">
        <v>15728</v>
      </c>
      <c r="E147" s="40">
        <v>3168</v>
      </c>
      <c r="F147" s="40">
        <v>22396</v>
      </c>
      <c r="G147" s="40">
        <f>[1]Fevereiro!G147+C147</f>
        <v>30393</v>
      </c>
    </row>
    <row r="148" spans="1:8" x14ac:dyDescent="0.25">
      <c r="A148" s="41" t="s">
        <v>113</v>
      </c>
      <c r="B148" s="40">
        <v>21</v>
      </c>
      <c r="C148" s="40">
        <v>627</v>
      </c>
      <c r="D148" s="40">
        <v>49692</v>
      </c>
      <c r="E148" s="40">
        <v>9928</v>
      </c>
      <c r="F148" s="40">
        <v>0</v>
      </c>
      <c r="G148" s="40">
        <f>[1]Fevereiro!G148+C148</f>
        <v>1782</v>
      </c>
    </row>
    <row r="149" spans="1:8" x14ac:dyDescent="0.25">
      <c r="A149" s="41" t="s">
        <v>114</v>
      </c>
      <c r="B149" s="40">
        <v>8425</v>
      </c>
      <c r="C149" s="40">
        <v>11921</v>
      </c>
      <c r="D149" s="40">
        <v>1332667</v>
      </c>
      <c r="E149" s="40">
        <v>268119</v>
      </c>
      <c r="F149" s="40">
        <v>7125</v>
      </c>
      <c r="G149" s="40">
        <f>[1]Fevereiro!G149+C149</f>
        <v>43598</v>
      </c>
    </row>
    <row r="150" spans="1:8" x14ac:dyDescent="0.25">
      <c r="A150" s="41" t="s">
        <v>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f>[1]Fevereiro!G150+C150</f>
        <v>264</v>
      </c>
    </row>
    <row r="151" spans="1:8" x14ac:dyDescent="0.25">
      <c r="A151" s="41" t="s">
        <v>115</v>
      </c>
      <c r="B151" s="40">
        <v>2</v>
      </c>
      <c r="C151" s="40">
        <v>7</v>
      </c>
      <c r="D151" s="40">
        <v>31</v>
      </c>
      <c r="E151" s="40">
        <v>6</v>
      </c>
      <c r="F151" s="40">
        <v>143</v>
      </c>
      <c r="G151" s="40">
        <f>[1]Fevereiro!G151+C151</f>
        <v>177</v>
      </c>
    </row>
    <row r="152" spans="1:8" x14ac:dyDescent="0.25">
      <c r="A152" s="41" t="s">
        <v>111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>[1]Fevereiro!G152+C152</f>
        <v>0</v>
      </c>
    </row>
    <row r="153" spans="1:8" x14ac:dyDescent="0.25">
      <c r="A153" s="41" t="s">
        <v>116</v>
      </c>
      <c r="B153" s="40">
        <v>16</v>
      </c>
      <c r="C153" s="40">
        <v>41</v>
      </c>
      <c r="D153" s="40">
        <v>230</v>
      </c>
      <c r="E153" s="40">
        <v>46</v>
      </c>
      <c r="F153" s="40">
        <v>193</v>
      </c>
      <c r="G153" s="40">
        <f>[1]Fevereiro!G153+C153</f>
        <v>242</v>
      </c>
    </row>
    <row r="154" spans="1:8" x14ac:dyDescent="0.25">
      <c r="A154" s="41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0">
        <f>[1]Fevereiro!G154+C154</f>
        <v>0</v>
      </c>
    </row>
    <row r="155" spans="1:8" x14ac:dyDescent="0.25">
      <c r="A155" s="41" t="s">
        <v>117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f>[1]Fevereiro!G155+C155</f>
        <v>0</v>
      </c>
      <c r="H155" s="54"/>
    </row>
    <row r="156" spans="1:8" x14ac:dyDescent="0.25">
      <c r="A156" s="41" t="s">
        <v>9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f>[1]Fevereiro!G156+C156</f>
        <v>0</v>
      </c>
      <c r="H156" s="54"/>
    </row>
    <row r="157" spans="1:8" s="47" customFormat="1" x14ac:dyDescent="0.25">
      <c r="A157" s="41" t="s">
        <v>118</v>
      </c>
      <c r="B157" s="40">
        <v>190238</v>
      </c>
      <c r="C157" s="40">
        <v>341586</v>
      </c>
      <c r="D157" s="40">
        <v>9359053</v>
      </c>
      <c r="E157" s="40">
        <v>1880463</v>
      </c>
      <c r="F157" s="40">
        <v>123206</v>
      </c>
      <c r="G157" s="40">
        <f>[1]Fevereiro!G157+C157</f>
        <v>1002834</v>
      </c>
      <c r="H157" s="35"/>
    </row>
    <row r="158" spans="1:8" x14ac:dyDescent="0.25">
      <c r="A158" s="41" t="s">
        <v>119</v>
      </c>
      <c r="B158" s="40">
        <v>126</v>
      </c>
      <c r="C158" s="40">
        <v>1362</v>
      </c>
      <c r="D158" s="40">
        <v>42169</v>
      </c>
      <c r="E158" s="40">
        <v>8307</v>
      </c>
      <c r="F158" s="40">
        <v>0</v>
      </c>
      <c r="G158" s="40">
        <f>[1]Fevereiro!G158+C158</f>
        <v>1388</v>
      </c>
    </row>
    <row r="159" spans="1:8" x14ac:dyDescent="0.25">
      <c r="A159" s="41" t="s">
        <v>120</v>
      </c>
      <c r="B159" s="40">
        <v>327</v>
      </c>
      <c r="C159" s="40">
        <v>55314</v>
      </c>
      <c r="D159" s="40">
        <v>43859</v>
      </c>
      <c r="E159" s="40">
        <v>8813</v>
      </c>
      <c r="F159" s="40">
        <v>100613</v>
      </c>
      <c r="G159" s="40">
        <f>[1]Fevereiro!G159+C159</f>
        <v>110661</v>
      </c>
    </row>
    <row r="160" spans="1:8" x14ac:dyDescent="0.25">
      <c r="A160" s="41" t="s">
        <v>111</v>
      </c>
      <c r="B160" s="11">
        <v>9</v>
      </c>
      <c r="C160" s="11">
        <v>1250</v>
      </c>
      <c r="D160" s="11">
        <v>35078</v>
      </c>
      <c r="E160" s="11">
        <v>7023</v>
      </c>
      <c r="F160" s="11">
        <v>0</v>
      </c>
      <c r="G160" s="40">
        <f>[1]Fevereiro!G160+C160</f>
        <v>6388</v>
      </c>
    </row>
    <row r="161" spans="1:7" x14ac:dyDescent="0.25">
      <c r="A161" s="41" t="s">
        <v>121</v>
      </c>
      <c r="B161" s="12">
        <v>219</v>
      </c>
      <c r="C161" s="12">
        <v>33363</v>
      </c>
      <c r="D161" s="12">
        <v>27592</v>
      </c>
      <c r="E161" s="12">
        <v>5542</v>
      </c>
      <c r="F161" s="11">
        <v>79856</v>
      </c>
      <c r="G161" s="40">
        <f>[1]Fevereiro!G161+C161</f>
        <v>103010</v>
      </c>
    </row>
    <row r="162" spans="1:7" x14ac:dyDescent="0.25">
      <c r="A162" s="41" t="s">
        <v>122</v>
      </c>
      <c r="B162" s="40">
        <v>56</v>
      </c>
      <c r="C162" s="40">
        <v>5017</v>
      </c>
      <c r="D162" s="40">
        <v>152136</v>
      </c>
      <c r="E162" s="40">
        <v>30464</v>
      </c>
      <c r="F162" s="40">
        <v>0</v>
      </c>
      <c r="G162" s="40">
        <f>[1]Fevereiro!G162+C162</f>
        <v>8904</v>
      </c>
    </row>
    <row r="163" spans="1:7" x14ac:dyDescent="0.25">
      <c r="A163" s="41" t="s">
        <v>123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f>[1]Fevereiro!G163+C163</f>
        <v>0</v>
      </c>
    </row>
    <row r="164" spans="1:7" x14ac:dyDescent="0.25">
      <c r="A164" s="41" t="s">
        <v>121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f>[1]Fevereiro!G164+C164</f>
        <v>0</v>
      </c>
    </row>
    <row r="165" spans="1:7" x14ac:dyDescent="0.25">
      <c r="A165" s="41" t="s">
        <v>113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f>[1]Fevereiro!G165+C165</f>
        <v>0</v>
      </c>
    </row>
    <row r="166" spans="1:7" x14ac:dyDescent="0.25">
      <c r="A166" s="41" t="s">
        <v>124</v>
      </c>
      <c r="B166" s="40">
        <v>2808</v>
      </c>
      <c r="C166" s="40">
        <v>13338</v>
      </c>
      <c r="D166" s="40">
        <v>784563</v>
      </c>
      <c r="E166" s="40">
        <v>157530</v>
      </c>
      <c r="F166" s="40">
        <v>4624</v>
      </c>
      <c r="G166" s="40">
        <f>[1]Fevereiro!G166+C166</f>
        <v>47549</v>
      </c>
    </row>
    <row r="167" spans="1:7" x14ac:dyDescent="0.25">
      <c r="A167" s="41" t="s">
        <v>120</v>
      </c>
      <c r="B167" s="40">
        <v>154</v>
      </c>
      <c r="C167" s="40">
        <v>4315</v>
      </c>
      <c r="D167" s="40">
        <v>7195</v>
      </c>
      <c r="E167" s="40">
        <v>1443</v>
      </c>
      <c r="F167" s="40">
        <v>10172</v>
      </c>
      <c r="G167" s="40">
        <f>[1]Fevereiro!G167+C167</f>
        <v>9792</v>
      </c>
    </row>
    <row r="168" spans="1:7" x14ac:dyDescent="0.25">
      <c r="A168" s="41" t="s">
        <v>111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f>[1]Fevereiro!G168+C168</f>
        <v>100</v>
      </c>
    </row>
    <row r="169" spans="1:7" x14ac:dyDescent="0.25">
      <c r="A169" s="41" t="s">
        <v>121</v>
      </c>
      <c r="B169" s="40">
        <v>44</v>
      </c>
      <c r="C169" s="40">
        <v>1499</v>
      </c>
      <c r="D169" s="40">
        <v>2279</v>
      </c>
      <c r="E169" s="40">
        <v>458</v>
      </c>
      <c r="F169" s="40">
        <v>7005</v>
      </c>
      <c r="G169" s="40">
        <f>[1]Fevereiro!G169+C169</f>
        <v>11899</v>
      </c>
    </row>
    <row r="170" spans="1:7" x14ac:dyDescent="0.25">
      <c r="A170" s="41" t="s">
        <v>113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f>[1]Fevereiro!G170+C170</f>
        <v>1614</v>
      </c>
    </row>
    <row r="171" spans="1:7" x14ac:dyDescent="0.25">
      <c r="A171" s="41" t="s">
        <v>125</v>
      </c>
      <c r="B171" s="40">
        <v>8</v>
      </c>
      <c r="C171" s="40">
        <v>48</v>
      </c>
      <c r="D171" s="40">
        <v>3524</v>
      </c>
      <c r="E171" s="40">
        <v>708</v>
      </c>
      <c r="F171" s="40">
        <v>163</v>
      </c>
      <c r="G171" s="40">
        <f>[1]Fevereiro!G171+C171</f>
        <v>362</v>
      </c>
    </row>
    <row r="172" spans="1:7" x14ac:dyDescent="0.25">
      <c r="A172" s="41" t="s">
        <v>119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f>[1]Fevereiro!G172+C172</f>
        <v>0</v>
      </c>
    </row>
    <row r="173" spans="1:7" x14ac:dyDescent="0.25">
      <c r="A173" s="41" t="s">
        <v>120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f>[1]Fevereiro!G173+C173</f>
        <v>0</v>
      </c>
    </row>
    <row r="174" spans="1:7" x14ac:dyDescent="0.25">
      <c r="A174" s="41" t="s">
        <v>111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f>[1]Fevereiro!G174+C174</f>
        <v>0</v>
      </c>
    </row>
    <row r="175" spans="1:7" x14ac:dyDescent="0.25">
      <c r="A175" s="41" t="s">
        <v>121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f>[1]Fevereiro!G175+C175</f>
        <v>0</v>
      </c>
    </row>
    <row r="176" spans="1:7" x14ac:dyDescent="0.25">
      <c r="A176" s="41" t="s">
        <v>113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f>[1]Fevereiro!G176+C176</f>
        <v>0</v>
      </c>
    </row>
    <row r="177" spans="1:7" x14ac:dyDescent="0.25">
      <c r="A177" s="41" t="s">
        <v>126</v>
      </c>
      <c r="B177" s="40">
        <v>424</v>
      </c>
      <c r="C177" s="40">
        <v>5279</v>
      </c>
      <c r="D177" s="40">
        <v>367170</v>
      </c>
      <c r="E177" s="40">
        <v>73634</v>
      </c>
      <c r="F177" s="40">
        <v>7729</v>
      </c>
      <c r="G177" s="40">
        <f>[1]Fevereiro!G177+C177</f>
        <v>14863</v>
      </c>
    </row>
    <row r="178" spans="1:7" x14ac:dyDescent="0.25">
      <c r="A178" s="41" t="s">
        <v>119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f>[1]Fevereiro!G178+C178</f>
        <v>0</v>
      </c>
    </row>
    <row r="179" spans="1:7" x14ac:dyDescent="0.25">
      <c r="A179" s="41" t="s">
        <v>115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f>[1]Fevereiro!G179+C179</f>
        <v>0</v>
      </c>
    </row>
    <row r="180" spans="1:7" x14ac:dyDescent="0.25">
      <c r="A180" s="41" t="s">
        <v>111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f>[1]Fevereiro!G180+C180</f>
        <v>0</v>
      </c>
    </row>
    <row r="181" spans="1:7" x14ac:dyDescent="0.25">
      <c r="A181" s="41" t="s">
        <v>116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f>[1]Fevereiro!G181+C181</f>
        <v>0</v>
      </c>
    </row>
    <row r="182" spans="1:7" x14ac:dyDescent="0.25">
      <c r="A182" s="41" t="s">
        <v>127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f>[1]Fevereiro!G182+C182</f>
        <v>0</v>
      </c>
    </row>
    <row r="183" spans="1:7" x14ac:dyDescent="0.25">
      <c r="A183" s="41" t="s">
        <v>128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f>[1]Fevereiro!G183+C183</f>
        <v>0</v>
      </c>
    </row>
    <row r="184" spans="1:7" x14ac:dyDescent="0.25">
      <c r="A184" s="35" t="s">
        <v>129</v>
      </c>
      <c r="B184" s="35">
        <v>481</v>
      </c>
      <c r="C184" s="35">
        <v>2783</v>
      </c>
      <c r="D184" s="35">
        <v>223841</v>
      </c>
      <c r="E184" s="35">
        <v>44947</v>
      </c>
      <c r="F184" s="35">
        <v>0</v>
      </c>
      <c r="G184" s="40">
        <f>[1]Fevereiro!G184+C184</f>
        <v>9018</v>
      </c>
    </row>
    <row r="185" spans="1:7" x14ac:dyDescent="0.25">
      <c r="A185" s="35" t="s">
        <v>130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40">
        <f>[1]Fevereiro!G185+C185</f>
        <v>0</v>
      </c>
    </row>
    <row r="186" spans="1:7" x14ac:dyDescent="0.25">
      <c r="A186" s="35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40">
        <f>[1]Fevereiro!G186+C186</f>
        <v>0</v>
      </c>
    </row>
    <row r="187" spans="1:7" x14ac:dyDescent="0.25">
      <c r="A187" s="35" t="s">
        <v>131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40">
        <f>[1]Fevereiro!G187+C187</f>
        <v>0</v>
      </c>
    </row>
    <row r="188" spans="1:7" x14ac:dyDescent="0.25">
      <c r="A188" s="35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40">
        <f>[1]Fevereiro!G188+C188</f>
        <v>0</v>
      </c>
    </row>
    <row r="189" spans="1:7" x14ac:dyDescent="0.25">
      <c r="A189" s="35" t="s">
        <v>132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40">
        <f>[1]Fevereiro!G189+C189</f>
        <v>0</v>
      </c>
    </row>
    <row r="190" spans="1:7" x14ac:dyDescent="0.25">
      <c r="A190" s="50" t="s">
        <v>133</v>
      </c>
      <c r="B190" s="49">
        <f>SUM(B143:B189)</f>
        <v>240232</v>
      </c>
      <c r="C190" s="49">
        <f t="shared" ref="C190:G190" si="4">SUM(C143:C189)</f>
        <v>564222</v>
      </c>
      <c r="D190" s="49">
        <f t="shared" si="4"/>
        <v>17167694</v>
      </c>
      <c r="E190" s="49">
        <f t="shared" si="4"/>
        <v>3449260</v>
      </c>
      <c r="F190" s="49">
        <f t="shared" si="4"/>
        <v>410766</v>
      </c>
      <c r="G190" s="49">
        <f t="shared" si="4"/>
        <v>1580368</v>
      </c>
    </row>
    <row r="191" spans="1:7" x14ac:dyDescent="0.25">
      <c r="A191" s="41" t="s">
        <v>134</v>
      </c>
      <c r="B191" s="11">
        <v>3337</v>
      </c>
      <c r="C191" s="11">
        <v>1505100</v>
      </c>
      <c r="D191" s="11">
        <v>19121</v>
      </c>
      <c r="E191" s="11">
        <v>3841</v>
      </c>
      <c r="F191" s="11">
        <v>472100</v>
      </c>
      <c r="G191" s="40">
        <f>[1]Fevereiro!G191+C191</f>
        <v>4654300</v>
      </c>
    </row>
    <row r="192" spans="1:7" x14ac:dyDescent="0.25">
      <c r="A192" s="41" t="s">
        <v>135</v>
      </c>
      <c r="B192" s="11">
        <v>2969</v>
      </c>
      <c r="C192" s="11">
        <v>3601400</v>
      </c>
      <c r="D192" s="11">
        <v>44684</v>
      </c>
      <c r="E192" s="11">
        <v>8976</v>
      </c>
      <c r="F192" s="11">
        <v>740300</v>
      </c>
      <c r="G192" s="40">
        <f>[1]Fevereiro!G192+C192</f>
        <v>16746600</v>
      </c>
    </row>
    <row r="193" spans="1:7" x14ac:dyDescent="0.25">
      <c r="A193" s="41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0">
        <f>[1]Fevereiro!G193+C193</f>
        <v>0</v>
      </c>
    </row>
    <row r="194" spans="1:7" x14ac:dyDescent="0.25">
      <c r="A194" s="41" t="s">
        <v>137</v>
      </c>
      <c r="B194" s="11">
        <v>4938</v>
      </c>
      <c r="C194" s="11">
        <v>3437500</v>
      </c>
      <c r="D194" s="11">
        <v>198345</v>
      </c>
      <c r="E194" s="11">
        <v>39899</v>
      </c>
      <c r="F194" s="11">
        <v>1198100</v>
      </c>
      <c r="G194" s="40">
        <f>[1]Fevereiro!G194+C194</f>
        <v>10274400</v>
      </c>
    </row>
    <row r="195" spans="1:7" x14ac:dyDescent="0.25">
      <c r="A195" s="41" t="s">
        <v>138</v>
      </c>
      <c r="B195" s="11">
        <v>1779</v>
      </c>
      <c r="C195" s="11">
        <v>1650600</v>
      </c>
      <c r="D195" s="11">
        <v>23304</v>
      </c>
      <c r="E195" s="11">
        <v>4685</v>
      </c>
      <c r="F195" s="11">
        <v>960700</v>
      </c>
      <c r="G195" s="40">
        <f>[1]Fevereiro!G195+C195</f>
        <v>14095400</v>
      </c>
    </row>
    <row r="196" spans="1:7" x14ac:dyDescent="0.25">
      <c r="A196" s="41" t="s">
        <v>139</v>
      </c>
      <c r="B196" s="11">
        <v>1636</v>
      </c>
      <c r="C196" s="11">
        <v>1278700</v>
      </c>
      <c r="D196" s="11">
        <v>17939</v>
      </c>
      <c r="E196" s="11">
        <v>3598</v>
      </c>
      <c r="F196" s="11">
        <v>224500</v>
      </c>
      <c r="G196" s="40">
        <f>[1]Fevereiro!G196+C196</f>
        <v>4764000</v>
      </c>
    </row>
    <row r="197" spans="1:7" x14ac:dyDescent="0.25">
      <c r="A197" s="41" t="s">
        <v>140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f>[1]Fevereiro!G197+C197</f>
        <v>0</v>
      </c>
    </row>
    <row r="198" spans="1:7" x14ac:dyDescent="0.25">
      <c r="A198" s="41" t="s">
        <v>141</v>
      </c>
      <c r="B198" s="11">
        <v>536</v>
      </c>
      <c r="C198" s="11">
        <v>1869800</v>
      </c>
      <c r="D198" s="11">
        <v>9912</v>
      </c>
      <c r="E198" s="11">
        <v>1987</v>
      </c>
      <c r="F198" s="11">
        <v>776500</v>
      </c>
      <c r="G198" s="40">
        <f>[1]Fevereiro!G198+C198</f>
        <v>9747400</v>
      </c>
    </row>
    <row r="199" spans="1:7" x14ac:dyDescent="0.25">
      <c r="A199" s="41" t="s">
        <v>142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f>[1]Fevereiro!G199+C199</f>
        <v>0</v>
      </c>
    </row>
    <row r="200" spans="1:7" x14ac:dyDescent="0.25">
      <c r="A200" s="41" t="s">
        <v>143</v>
      </c>
      <c r="B200" s="11">
        <v>9060</v>
      </c>
      <c r="C200" s="11">
        <v>7214500</v>
      </c>
      <c r="D200" s="11">
        <v>85359</v>
      </c>
      <c r="E200" s="11">
        <v>17120</v>
      </c>
      <c r="F200" s="11">
        <v>4027400</v>
      </c>
      <c r="G200" s="40">
        <f>[1]Fevereiro!G200+C200</f>
        <v>14028700</v>
      </c>
    </row>
    <row r="201" spans="1:7" x14ac:dyDescent="0.25">
      <c r="A201" s="41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0">
        <f>[1]Fevereiro!G201+C201</f>
        <v>0</v>
      </c>
    </row>
    <row r="202" spans="1:7" x14ac:dyDescent="0.25">
      <c r="A202" s="41" t="s">
        <v>145</v>
      </c>
      <c r="B202" s="11">
        <v>2581</v>
      </c>
      <c r="C202" s="11">
        <v>1181500</v>
      </c>
      <c r="D202" s="11">
        <v>19073</v>
      </c>
      <c r="E202" s="11">
        <v>3829</v>
      </c>
      <c r="F202" s="11">
        <v>175600</v>
      </c>
      <c r="G202" s="40">
        <f>[1]Fevereiro!G202+C202</f>
        <v>11097500</v>
      </c>
    </row>
    <row r="203" spans="1:7" x14ac:dyDescent="0.25">
      <c r="A203" s="41" t="s">
        <v>146</v>
      </c>
      <c r="B203" s="11">
        <v>5041</v>
      </c>
      <c r="C203" s="11">
        <v>1832100</v>
      </c>
      <c r="D203" s="11">
        <v>79202</v>
      </c>
      <c r="E203" s="11">
        <v>15881</v>
      </c>
      <c r="F203" s="11">
        <v>330200</v>
      </c>
      <c r="G203" s="40">
        <f>[1]Fevereiro!G203+C203</f>
        <v>6934000</v>
      </c>
    </row>
    <row r="204" spans="1:7" x14ac:dyDescent="0.25">
      <c r="A204" s="41" t="s">
        <v>147</v>
      </c>
      <c r="B204" s="11">
        <v>6825</v>
      </c>
      <c r="C204" s="11">
        <v>3144700</v>
      </c>
      <c r="D204" s="11">
        <v>68673</v>
      </c>
      <c r="E204" s="11">
        <v>13791</v>
      </c>
      <c r="F204" s="11">
        <v>391600</v>
      </c>
      <c r="G204" s="40">
        <f>[1]Fevereiro!G204+C204</f>
        <v>10497400</v>
      </c>
    </row>
    <row r="205" spans="1:7" x14ac:dyDescent="0.25">
      <c r="A205" s="41" t="s">
        <v>148</v>
      </c>
      <c r="B205" s="11">
        <v>13541</v>
      </c>
      <c r="C205" s="11">
        <v>1466100</v>
      </c>
      <c r="D205" s="11">
        <v>49606</v>
      </c>
      <c r="E205" s="11">
        <v>9962</v>
      </c>
      <c r="F205" s="11">
        <v>174400</v>
      </c>
      <c r="G205" s="40">
        <f>[1]Fevereiro!G205+C205</f>
        <v>4942100</v>
      </c>
    </row>
    <row r="206" spans="1:7" x14ac:dyDescent="0.25">
      <c r="A206" s="41" t="s">
        <v>149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f>[1]Fevereiro!G206+C206</f>
        <v>0</v>
      </c>
    </row>
    <row r="207" spans="1:7" x14ac:dyDescent="0.25">
      <c r="A207" s="41" t="s">
        <v>150</v>
      </c>
      <c r="B207" s="40">
        <v>1649</v>
      </c>
      <c r="C207" s="40">
        <v>755400</v>
      </c>
      <c r="D207" s="40">
        <v>8096</v>
      </c>
      <c r="E207" s="40">
        <v>1626</v>
      </c>
      <c r="F207" s="40">
        <v>916000</v>
      </c>
      <c r="G207" s="40">
        <f>[1]Fevereiro!G207+C207</f>
        <v>2782105</v>
      </c>
    </row>
    <row r="208" spans="1:7" x14ac:dyDescent="0.25">
      <c r="A208" s="41" t="s">
        <v>151</v>
      </c>
      <c r="B208" s="40">
        <v>3508</v>
      </c>
      <c r="C208" s="40">
        <v>3508000</v>
      </c>
      <c r="D208" s="40">
        <v>121402</v>
      </c>
      <c r="E208" s="40">
        <v>24380</v>
      </c>
      <c r="F208" s="40">
        <v>1213600</v>
      </c>
      <c r="G208" s="40">
        <f>[1]Fevereiro!G208+C208</f>
        <v>15889600</v>
      </c>
    </row>
    <row r="209" spans="1:8" x14ac:dyDescent="0.25">
      <c r="A209" s="41" t="s">
        <v>152</v>
      </c>
      <c r="B209" s="40">
        <v>5885</v>
      </c>
      <c r="C209" s="40">
        <v>2742500</v>
      </c>
      <c r="D209" s="40">
        <v>62278</v>
      </c>
      <c r="E209" s="40">
        <v>12511</v>
      </c>
      <c r="F209" s="40">
        <v>244800</v>
      </c>
      <c r="G209" s="40">
        <f>[1]Fevereiro!G209+C209</f>
        <v>7895700</v>
      </c>
    </row>
    <row r="210" spans="1:8" x14ac:dyDescent="0.25">
      <c r="A210" s="41" t="s">
        <v>153</v>
      </c>
      <c r="B210" s="40">
        <v>15019</v>
      </c>
      <c r="C210" s="40">
        <v>7140700</v>
      </c>
      <c r="D210" s="40">
        <v>116228</v>
      </c>
      <c r="E210" s="40">
        <v>23346</v>
      </c>
      <c r="F210" s="40">
        <v>457900</v>
      </c>
      <c r="G210" s="40">
        <f>[1]Fevereiro!G210+C210</f>
        <v>19739300</v>
      </c>
    </row>
    <row r="211" spans="1:8" x14ac:dyDescent="0.25">
      <c r="A211" s="41" t="s">
        <v>154</v>
      </c>
      <c r="B211" s="40">
        <v>8250</v>
      </c>
      <c r="C211" s="40">
        <v>20957900</v>
      </c>
      <c r="D211" s="40">
        <v>42615</v>
      </c>
      <c r="E211" s="40">
        <v>8549</v>
      </c>
      <c r="F211" s="40">
        <v>23603800</v>
      </c>
      <c r="G211" s="40">
        <f>[1]Fevereiro!G211+C211</f>
        <v>48156600</v>
      </c>
    </row>
    <row r="212" spans="1:8" x14ac:dyDescent="0.25">
      <c r="A212" s="41" t="s">
        <v>155</v>
      </c>
      <c r="B212" s="40">
        <v>5038</v>
      </c>
      <c r="C212" s="40">
        <v>2009400</v>
      </c>
      <c r="D212" s="40">
        <v>35970</v>
      </c>
      <c r="E212" s="40">
        <v>7224</v>
      </c>
      <c r="F212" s="40">
        <v>267800</v>
      </c>
      <c r="G212" s="40">
        <f>[1]Fevereiro!G212+C212</f>
        <v>9935100</v>
      </c>
    </row>
    <row r="213" spans="1:8" x14ac:dyDescent="0.25">
      <c r="A213" s="41" t="s">
        <v>156</v>
      </c>
      <c r="B213" s="11">
        <v>392</v>
      </c>
      <c r="C213" s="11">
        <v>1234700</v>
      </c>
      <c r="D213" s="11">
        <v>3155</v>
      </c>
      <c r="E213" s="11">
        <v>633</v>
      </c>
      <c r="F213" s="11">
        <v>202900</v>
      </c>
      <c r="G213" s="40">
        <f>[1]Fevereiro!G213+C213</f>
        <v>4170700</v>
      </c>
    </row>
    <row r="214" spans="1:8" x14ac:dyDescent="0.25">
      <c r="A214" s="41" t="s">
        <v>157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f>[1]Fevereiro!G214+C214</f>
        <v>0</v>
      </c>
    </row>
    <row r="215" spans="1:8" x14ac:dyDescent="0.25">
      <c r="A215" s="41" t="s">
        <v>158</v>
      </c>
      <c r="B215" s="11">
        <v>4311</v>
      </c>
      <c r="C215" s="11">
        <v>2485400</v>
      </c>
      <c r="D215" s="11">
        <v>8886</v>
      </c>
      <c r="E215" s="11">
        <v>1799</v>
      </c>
      <c r="F215" s="11">
        <v>1041500</v>
      </c>
      <c r="G215" s="40">
        <f>[1]Fevereiro!G215+C215</f>
        <v>3158100</v>
      </c>
    </row>
    <row r="216" spans="1:8" x14ac:dyDescent="0.25">
      <c r="A216" s="41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0">
        <f>[1]Fevereiro!G216+C216</f>
        <v>0</v>
      </c>
    </row>
    <row r="217" spans="1:8" s="47" customFormat="1" x14ac:dyDescent="0.25">
      <c r="A217" s="41" t="s">
        <v>160</v>
      </c>
      <c r="B217" s="13">
        <v>14757</v>
      </c>
      <c r="C217" s="13">
        <v>17074100</v>
      </c>
      <c r="D217" s="13">
        <v>638806</v>
      </c>
      <c r="E217" s="13">
        <v>128258</v>
      </c>
      <c r="F217" s="13">
        <v>5223500</v>
      </c>
      <c r="G217" s="40">
        <f>[1]Fevereiro!G217+C217</f>
        <v>53604500</v>
      </c>
      <c r="H217" s="35"/>
    </row>
    <row r="218" spans="1:8" x14ac:dyDescent="0.25">
      <c r="A218" s="4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0">
        <f>[1]Fevereiro!G218+C218</f>
        <v>0</v>
      </c>
    </row>
    <row r="219" spans="1:8" x14ac:dyDescent="0.25">
      <c r="A219" s="41" t="s">
        <v>162</v>
      </c>
      <c r="B219" s="11">
        <v>9628</v>
      </c>
      <c r="C219" s="11">
        <v>1608800</v>
      </c>
      <c r="D219" s="11">
        <v>49424</v>
      </c>
      <c r="E219" s="11">
        <v>9937</v>
      </c>
      <c r="F219" s="11">
        <v>274800</v>
      </c>
      <c r="G219" s="40">
        <f>[1]Fevereiro!G219+C219</f>
        <v>5079500</v>
      </c>
    </row>
    <row r="220" spans="1:8" x14ac:dyDescent="0.25">
      <c r="A220" s="41" t="s">
        <v>163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f>[1]Fevereiro!G220+C220</f>
        <v>0</v>
      </c>
    </row>
    <row r="221" spans="1:8" x14ac:dyDescent="0.25">
      <c r="A221" s="41" t="s">
        <v>164</v>
      </c>
      <c r="B221" s="40">
        <v>17321</v>
      </c>
      <c r="C221" s="40">
        <v>6679800</v>
      </c>
      <c r="D221" s="40">
        <v>353408</v>
      </c>
      <c r="E221" s="40">
        <v>71171</v>
      </c>
      <c r="F221" s="40">
        <v>691200</v>
      </c>
      <c r="G221" s="40">
        <f>[1]Fevereiro!G221+C221</f>
        <v>16063800</v>
      </c>
    </row>
    <row r="222" spans="1:8" x14ac:dyDescent="0.25">
      <c r="A222" s="41" t="s">
        <v>165</v>
      </c>
      <c r="B222" s="40">
        <v>3744</v>
      </c>
      <c r="C222" s="40">
        <v>1218900</v>
      </c>
      <c r="D222" s="40">
        <v>74407</v>
      </c>
      <c r="E222" s="40">
        <v>14926</v>
      </c>
      <c r="F222" s="40">
        <v>196400</v>
      </c>
      <c r="G222" s="40">
        <f>[1]Fevereiro!G222+C222</f>
        <v>4708500</v>
      </c>
    </row>
    <row r="223" spans="1:8" x14ac:dyDescent="0.25">
      <c r="A223" s="41" t="s">
        <v>166</v>
      </c>
      <c r="B223" s="11">
        <v>2404</v>
      </c>
      <c r="C223" s="11">
        <v>2125100</v>
      </c>
      <c r="D223" s="11">
        <v>21803</v>
      </c>
      <c r="E223" s="11">
        <v>4375</v>
      </c>
      <c r="F223" s="11">
        <v>540300</v>
      </c>
      <c r="G223" s="40">
        <f>[1]Fevereiro!G223+C223</f>
        <v>9788400</v>
      </c>
    </row>
    <row r="224" spans="1:8" x14ac:dyDescent="0.25">
      <c r="A224" s="41" t="s">
        <v>167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f>[1]Fevereiro!G224+C224</f>
        <v>0</v>
      </c>
    </row>
    <row r="225" spans="1:7" x14ac:dyDescent="0.25">
      <c r="A225" s="41" t="s">
        <v>168</v>
      </c>
      <c r="B225" s="11">
        <v>55852</v>
      </c>
      <c r="C225" s="11">
        <v>17012600</v>
      </c>
      <c r="D225" s="11">
        <v>1079522</v>
      </c>
      <c r="E225" s="11">
        <v>217005</v>
      </c>
      <c r="F225" s="11">
        <v>4364400</v>
      </c>
      <c r="G225" s="40">
        <f>[1]Fevereiro!G225+C225</f>
        <v>55008100</v>
      </c>
    </row>
    <row r="226" spans="1:7" x14ac:dyDescent="0.25">
      <c r="A226" s="41" t="s">
        <v>169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f>[1]Fevereiro!G226+C226</f>
        <v>0</v>
      </c>
    </row>
    <row r="227" spans="1:7" x14ac:dyDescent="0.25">
      <c r="A227" s="41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0">
        <f>[1]Fevereiro!G227+C227</f>
        <v>0</v>
      </c>
    </row>
    <row r="228" spans="1:7" x14ac:dyDescent="0.25">
      <c r="A228" s="41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0">
        <f>[1]Fevereiro!G228+C228</f>
        <v>0</v>
      </c>
    </row>
    <row r="229" spans="1:7" x14ac:dyDescent="0.25">
      <c r="A229" s="41" t="s">
        <v>172</v>
      </c>
      <c r="B229" s="11">
        <v>2652</v>
      </c>
      <c r="C229" s="11">
        <v>872400</v>
      </c>
      <c r="D229" s="11">
        <v>33562</v>
      </c>
      <c r="E229" s="11">
        <v>6734</v>
      </c>
      <c r="F229" s="11">
        <v>362000</v>
      </c>
      <c r="G229" s="40">
        <f>[1]Fevereiro!G229+C229</f>
        <v>3116800</v>
      </c>
    </row>
    <row r="230" spans="1:7" ht="13" x14ac:dyDescent="0.3">
      <c r="A230" s="39" t="s">
        <v>173</v>
      </c>
      <c r="B230" s="42">
        <f>SUM(B192:B229)</f>
        <v>199316</v>
      </c>
      <c r="C230" s="42">
        <f>SUM(C192:C229)</f>
        <v>114102600</v>
      </c>
      <c r="D230" s="42">
        <f>SUM(D192:D229)</f>
        <v>3245659</v>
      </c>
      <c r="E230" s="42">
        <f>SUM(E193:E229)</f>
        <v>643226</v>
      </c>
      <c r="F230" s="42">
        <f>SUM(F192:F229)</f>
        <v>48600200</v>
      </c>
      <c r="G230" s="42">
        <f>SUM(G191:G229)</f>
        <v>366878605</v>
      </c>
    </row>
    <row r="231" spans="1:7" ht="13.5" thickBot="1" x14ac:dyDescent="0.35">
      <c r="A231" s="39" t="s">
        <v>174</v>
      </c>
      <c r="B231" s="42">
        <f t="shared" ref="B231:F231" si="5">SUM(B190,B142,B140,B67,B26,B230)</f>
        <v>4636390</v>
      </c>
      <c r="C231" s="42">
        <f t="shared" si="5"/>
        <v>330650479</v>
      </c>
      <c r="D231" s="42">
        <f t="shared" si="5"/>
        <v>9513654282.8250008</v>
      </c>
      <c r="E231" s="42">
        <f t="shared" si="5"/>
        <v>1904684293.2334599</v>
      </c>
      <c r="F231" s="42">
        <f t="shared" si="5"/>
        <v>165847894</v>
      </c>
      <c r="G231" s="42">
        <f>SUM(G190,G142,G140,G67,G26,G230)</f>
        <v>1375383575</v>
      </c>
    </row>
    <row r="232" spans="1:7" ht="13" thickBot="1" x14ac:dyDescent="0.3">
      <c r="A232" s="72" t="s">
        <v>175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4">
        <v>0</v>
      </c>
    </row>
    <row r="233" spans="1:7" x14ac:dyDescent="0.25">
      <c r="A233" s="41" t="s">
        <v>176</v>
      </c>
      <c r="C233" s="17"/>
      <c r="D233" s="45"/>
      <c r="E233" s="12"/>
      <c r="F233" s="46"/>
      <c r="G233" s="40"/>
    </row>
    <row r="234" spans="1:7" x14ac:dyDescent="0.25">
      <c r="A234" s="41" t="s">
        <v>177</v>
      </c>
      <c r="C234" s="17"/>
      <c r="D234" s="45"/>
      <c r="E234" s="12"/>
      <c r="F234" s="46"/>
      <c r="G234" s="40"/>
    </row>
    <row r="235" spans="1:7" x14ac:dyDescent="0.25">
      <c r="A235" s="41" t="s">
        <v>178</v>
      </c>
      <c r="C235" s="17"/>
      <c r="D235" s="45"/>
      <c r="E235" s="12"/>
      <c r="F235" s="46"/>
      <c r="G235" s="40"/>
    </row>
    <row r="236" spans="1:7" x14ac:dyDescent="0.25">
      <c r="A236" s="41" t="s">
        <v>179</v>
      </c>
      <c r="C236" s="17"/>
      <c r="D236" s="45"/>
      <c r="E236" s="12"/>
      <c r="F236" s="46"/>
      <c r="G236" s="40"/>
    </row>
    <row r="237" spans="1:7" x14ac:dyDescent="0.25">
      <c r="A237" s="41" t="s">
        <v>180</v>
      </c>
      <c r="C237" s="17"/>
      <c r="D237" s="45"/>
      <c r="E237" s="12"/>
      <c r="F237" s="46"/>
      <c r="G237" s="40"/>
    </row>
    <row r="238" spans="1:7" x14ac:dyDescent="0.25">
      <c r="A238" s="41" t="s">
        <v>181</v>
      </c>
      <c r="C238" s="17"/>
      <c r="D238" s="45"/>
      <c r="E238" s="12"/>
      <c r="F238" s="46"/>
      <c r="G238" s="40"/>
    </row>
    <row r="239" spans="1:7" x14ac:dyDescent="0.25">
      <c r="A239" s="41" t="s">
        <v>182</v>
      </c>
      <c r="C239" s="17"/>
      <c r="D239" s="45"/>
      <c r="E239" s="12"/>
      <c r="F239" s="46"/>
      <c r="G239" s="40"/>
    </row>
    <row r="240" spans="1:7" x14ac:dyDescent="0.25">
      <c r="A240" s="41" t="s">
        <v>183</v>
      </c>
      <c r="C240" s="17"/>
      <c r="D240" s="45"/>
      <c r="E240" s="12"/>
      <c r="F240" s="46"/>
      <c r="G240" s="40"/>
    </row>
    <row r="241" spans="1:7" x14ac:dyDescent="0.25">
      <c r="A241" s="41" t="s">
        <v>184</v>
      </c>
      <c r="C241" s="17"/>
      <c r="D241" s="45"/>
      <c r="E241" s="12"/>
      <c r="F241" s="46"/>
      <c r="G241" s="40"/>
    </row>
    <row r="242" spans="1:7" x14ac:dyDescent="0.25">
      <c r="A242" s="41" t="s">
        <v>185</v>
      </c>
      <c r="C242" s="17"/>
      <c r="D242" s="45"/>
      <c r="E242" s="12"/>
      <c r="F242" s="46"/>
      <c r="G242" s="40"/>
    </row>
    <row r="243" spans="1:7" x14ac:dyDescent="0.25">
      <c r="A243" s="41" t="s">
        <v>186</v>
      </c>
      <c r="C243" s="17"/>
      <c r="D243" s="45"/>
      <c r="E243" s="12"/>
      <c r="F243" s="46"/>
      <c r="G243" s="40"/>
    </row>
    <row r="244" spans="1:7" x14ac:dyDescent="0.25">
      <c r="A244" s="41" t="s">
        <v>187</v>
      </c>
      <c r="C244" s="12"/>
      <c r="D244" s="45"/>
      <c r="E244" s="12"/>
      <c r="F244" s="40"/>
      <c r="G244" s="40"/>
    </row>
    <row r="245" spans="1:7" x14ac:dyDescent="0.25">
      <c r="A245" s="41" t="s">
        <v>188</v>
      </c>
      <c r="C245" s="12"/>
      <c r="D245" s="45"/>
      <c r="E245" s="12"/>
      <c r="F245" s="40"/>
      <c r="G245" s="40"/>
    </row>
    <row r="246" spans="1:7" x14ac:dyDescent="0.25">
      <c r="A246" s="41" t="s">
        <v>189</v>
      </c>
      <c r="C246" s="12"/>
      <c r="D246" s="45"/>
      <c r="E246" s="12"/>
      <c r="F246" s="40"/>
      <c r="G246" s="40"/>
    </row>
    <row r="247" spans="1:7" x14ac:dyDescent="0.25">
      <c r="A247" s="41" t="s">
        <v>190</v>
      </c>
      <c r="C247" s="12"/>
      <c r="D247" s="45"/>
      <c r="E247" s="12"/>
      <c r="F247" s="40"/>
      <c r="G247" s="40"/>
    </row>
    <row r="248" spans="1:7" x14ac:dyDescent="0.25">
      <c r="A248" s="41" t="s">
        <v>191</v>
      </c>
      <c r="C248" s="12"/>
      <c r="D248" s="45"/>
      <c r="E248" s="12"/>
      <c r="F248" s="40"/>
      <c r="G248" s="40"/>
    </row>
    <row r="249" spans="1:7" x14ac:dyDescent="0.25">
      <c r="A249" s="41" t="s">
        <v>183</v>
      </c>
      <c r="C249" s="12"/>
      <c r="D249" s="45"/>
      <c r="E249" s="12"/>
      <c r="F249" s="40"/>
      <c r="G249" s="40"/>
    </row>
    <row r="250" spans="1:7" ht="13" x14ac:dyDescent="0.3">
      <c r="A250" s="39" t="s">
        <v>192</v>
      </c>
      <c r="B250" s="42"/>
      <c r="C250" s="42"/>
      <c r="D250" s="42"/>
      <c r="E250" s="42"/>
      <c r="F250" s="42"/>
      <c r="G250" s="42"/>
    </row>
    <row r="251" spans="1:7" x14ac:dyDescent="0.25">
      <c r="A251" s="41" t="s">
        <v>193</v>
      </c>
      <c r="C251" s="17"/>
      <c r="D251" s="45"/>
      <c r="E251" s="17"/>
      <c r="F251" s="46"/>
      <c r="G251" s="40"/>
    </row>
    <row r="252" spans="1:7" x14ac:dyDescent="0.25">
      <c r="A252" s="41" t="s">
        <v>194</v>
      </c>
      <c r="C252" s="17"/>
      <c r="D252" s="45"/>
      <c r="E252" s="17"/>
      <c r="F252" s="46"/>
      <c r="G252" s="40"/>
    </row>
    <row r="253" spans="1:7" x14ac:dyDescent="0.25">
      <c r="A253" s="41" t="s">
        <v>195</v>
      </c>
      <c r="C253" s="17"/>
      <c r="D253" s="45"/>
      <c r="E253" s="17"/>
      <c r="F253" s="46"/>
      <c r="G253" s="40"/>
    </row>
    <row r="254" spans="1:7" x14ac:dyDescent="0.25">
      <c r="A254" s="41" t="s">
        <v>196</v>
      </c>
      <c r="C254" s="17"/>
      <c r="D254" s="45"/>
      <c r="E254" s="17"/>
      <c r="F254" s="40"/>
      <c r="G254" s="40"/>
    </row>
    <row r="255" spans="1:7" x14ac:dyDescent="0.25">
      <c r="A255" s="41" t="s">
        <v>197</v>
      </c>
      <c r="C255" s="17"/>
      <c r="D255" s="45"/>
      <c r="E255" s="17"/>
      <c r="F255" s="40"/>
      <c r="G255" s="40"/>
    </row>
    <row r="256" spans="1:7" x14ac:dyDescent="0.25">
      <c r="A256" s="41" t="s">
        <v>198</v>
      </c>
      <c r="C256" s="17"/>
      <c r="D256" s="45"/>
      <c r="E256" s="17"/>
      <c r="F256" s="46"/>
      <c r="G256" s="40"/>
    </row>
    <row r="257" spans="1:7" x14ac:dyDescent="0.25">
      <c r="A257" s="41" t="s">
        <v>199</v>
      </c>
      <c r="C257" s="17"/>
      <c r="D257" s="45"/>
      <c r="E257" s="17"/>
      <c r="F257" s="46"/>
      <c r="G257" s="40"/>
    </row>
    <row r="258" spans="1:7" x14ac:dyDescent="0.25">
      <c r="A258" s="41" t="s">
        <v>200</v>
      </c>
      <c r="C258" s="17"/>
      <c r="D258" s="45"/>
      <c r="E258" s="17"/>
      <c r="F258" s="46"/>
      <c r="G258" s="40"/>
    </row>
    <row r="259" spans="1:7" x14ac:dyDescent="0.25">
      <c r="A259" s="41" t="s">
        <v>201</v>
      </c>
      <c r="C259" s="17"/>
      <c r="D259" s="45"/>
      <c r="E259" s="17"/>
      <c r="F259" s="46"/>
      <c r="G259" s="40"/>
    </row>
    <row r="260" spans="1:7" x14ac:dyDescent="0.25">
      <c r="A260" s="41" t="s">
        <v>202</v>
      </c>
      <c r="C260" s="17"/>
      <c r="D260" s="45"/>
      <c r="E260" s="17"/>
      <c r="F260" s="46"/>
      <c r="G260" s="40"/>
    </row>
    <row r="261" spans="1:7" x14ac:dyDescent="0.25">
      <c r="A261" s="41" t="s">
        <v>203</v>
      </c>
      <c r="C261" s="17"/>
      <c r="D261" s="45"/>
      <c r="E261" s="17"/>
      <c r="F261" s="46"/>
      <c r="G261" s="40"/>
    </row>
    <row r="262" spans="1:7" x14ac:dyDescent="0.25">
      <c r="A262" s="41" t="s">
        <v>204</v>
      </c>
      <c r="C262" s="17"/>
      <c r="D262" s="45"/>
      <c r="E262" s="17"/>
      <c r="F262" s="46"/>
      <c r="G262" s="40"/>
    </row>
    <row r="263" spans="1:7" x14ac:dyDescent="0.25">
      <c r="A263" s="41" t="s">
        <v>205</v>
      </c>
      <c r="B263" s="35" t="s">
        <v>228</v>
      </c>
      <c r="C263" s="17" t="s">
        <v>228</v>
      </c>
      <c r="D263" s="45" t="s">
        <v>228</v>
      </c>
      <c r="E263" s="17" t="s">
        <v>228</v>
      </c>
      <c r="F263" s="46"/>
      <c r="G263" s="40"/>
    </row>
    <row r="264" spans="1:7" ht="13" x14ac:dyDescent="0.3">
      <c r="A264" s="39" t="s">
        <v>206</v>
      </c>
      <c r="B264" s="42"/>
      <c r="C264" s="42"/>
      <c r="D264" s="42"/>
      <c r="E264" s="42"/>
      <c r="F264" s="42"/>
      <c r="G264" s="42"/>
    </row>
    <row r="265" spans="1:7" x14ac:dyDescent="0.25">
      <c r="A265" s="41" t="s">
        <v>207</v>
      </c>
      <c r="C265" s="17"/>
      <c r="D265" s="45"/>
      <c r="E265" s="17"/>
      <c r="F265" s="40"/>
      <c r="G265" s="44"/>
    </row>
    <row r="266" spans="1:7" x14ac:dyDescent="0.25">
      <c r="A266" s="41" t="s">
        <v>208</v>
      </c>
      <c r="C266" s="12"/>
      <c r="D266" s="40"/>
      <c r="E266" s="12"/>
      <c r="F266" s="40"/>
      <c r="G266" s="36"/>
    </row>
    <row r="267" spans="1:7" ht="13" x14ac:dyDescent="0.3">
      <c r="A267" s="39" t="s">
        <v>209</v>
      </c>
      <c r="B267" s="43"/>
      <c r="C267" s="43"/>
      <c r="D267" s="43"/>
      <c r="E267" s="43"/>
      <c r="F267" s="43"/>
      <c r="G267" s="43"/>
    </row>
    <row r="268" spans="1:7" ht="13.5" thickBot="1" x14ac:dyDescent="0.35">
      <c r="A268" s="39" t="s">
        <v>210</v>
      </c>
      <c r="B268" s="43"/>
      <c r="C268" s="43"/>
      <c r="D268" s="43"/>
      <c r="E268" s="43"/>
      <c r="F268" s="43"/>
      <c r="G268" s="43"/>
    </row>
    <row r="269" spans="1:7" ht="13" thickBot="1" x14ac:dyDescent="0.3">
      <c r="A269" s="72" t="s">
        <v>211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4">
        <v>0</v>
      </c>
    </row>
    <row r="270" spans="1:7" ht="13.5" thickBot="1" x14ac:dyDescent="0.35">
      <c r="A270" s="39" t="s">
        <v>212</v>
      </c>
      <c r="B270" s="42"/>
      <c r="C270" s="42"/>
      <c r="D270" s="42"/>
      <c r="E270" s="42"/>
      <c r="F270" s="42"/>
      <c r="G270" s="42"/>
    </row>
    <row r="271" spans="1:7" ht="13" thickBot="1" x14ac:dyDescent="0.3">
      <c r="A271" s="72" t="s">
        <v>213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4">
        <v>0</v>
      </c>
    </row>
    <row r="272" spans="1:7" x14ac:dyDescent="0.25">
      <c r="A272" s="41" t="s">
        <v>214</v>
      </c>
      <c r="B272" s="40">
        <v>557</v>
      </c>
      <c r="C272" s="40">
        <v>3039</v>
      </c>
      <c r="D272" s="40">
        <v>9780</v>
      </c>
      <c r="E272" s="40">
        <v>1965</v>
      </c>
      <c r="F272" s="40">
        <v>0</v>
      </c>
      <c r="G272" s="40">
        <f>[1]Fevereiro!G272+C272</f>
        <v>12243</v>
      </c>
    </row>
    <row r="273" spans="1:7" x14ac:dyDescent="0.25">
      <c r="A273" s="41" t="s">
        <v>215</v>
      </c>
      <c r="B273" s="40">
        <v>209</v>
      </c>
      <c r="C273" s="40">
        <v>5035</v>
      </c>
      <c r="D273" s="40">
        <v>359</v>
      </c>
      <c r="E273" s="40">
        <v>72</v>
      </c>
      <c r="F273" s="40">
        <v>0</v>
      </c>
      <c r="G273" s="40">
        <f>[1]Fevereiro!G273+C273</f>
        <v>16877</v>
      </c>
    </row>
    <row r="274" spans="1:7" x14ac:dyDescent="0.25">
      <c r="A274" s="41" t="s">
        <v>216</v>
      </c>
      <c r="B274" s="40">
        <v>77763053</v>
      </c>
      <c r="C274" s="40">
        <v>302834423</v>
      </c>
      <c r="D274" s="40">
        <v>7801355320</v>
      </c>
      <c r="E274" s="40">
        <v>1566393155</v>
      </c>
      <c r="F274" s="40">
        <v>1022603</v>
      </c>
      <c r="G274" s="40">
        <f>[1]Fevereiro!G274+C274</f>
        <v>929051960</v>
      </c>
    </row>
    <row r="275" spans="1:7" x14ac:dyDescent="0.25">
      <c r="A275" s="41" t="s">
        <v>217</v>
      </c>
      <c r="B275" s="11">
        <v>0</v>
      </c>
      <c r="C275" s="11">
        <v>0</v>
      </c>
      <c r="D275" s="11">
        <v>0</v>
      </c>
      <c r="E275" s="11">
        <v>0</v>
      </c>
      <c r="F275" s="40">
        <v>0</v>
      </c>
      <c r="G275" s="40">
        <f>[1]Fevereiro!G275+C275</f>
        <v>1286714</v>
      </c>
    </row>
    <row r="276" spans="1:7" x14ac:dyDescent="0.25">
      <c r="A276" s="41" t="s">
        <v>218</v>
      </c>
      <c r="B276" s="40">
        <v>9390484</v>
      </c>
      <c r="C276" s="40">
        <v>44697662</v>
      </c>
      <c r="D276" s="40">
        <v>2229155309</v>
      </c>
      <c r="E276" s="40">
        <v>447316420</v>
      </c>
      <c r="F276" s="40">
        <v>1738922</v>
      </c>
      <c r="G276" s="40">
        <f>[1]Fevereiro!G276+C276</f>
        <v>145207940</v>
      </c>
    </row>
    <row r="277" spans="1:7" x14ac:dyDescent="0.25">
      <c r="A277" s="41" t="s">
        <v>219</v>
      </c>
      <c r="B277" s="40">
        <v>13</v>
      </c>
      <c r="C277" s="40">
        <v>567</v>
      </c>
      <c r="D277" s="40">
        <v>154</v>
      </c>
      <c r="E277" s="40">
        <v>31</v>
      </c>
      <c r="F277" s="40">
        <v>582</v>
      </c>
      <c r="G277" s="40">
        <f>[1]Fevereiro!G277+C277</f>
        <v>1597</v>
      </c>
    </row>
    <row r="278" spans="1:7" x14ac:dyDescent="0.25">
      <c r="A278" s="41" t="s">
        <v>111</v>
      </c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f>[1]Fevereiro!G278+C278</f>
        <v>568</v>
      </c>
    </row>
    <row r="279" spans="1:7" x14ac:dyDescent="0.25">
      <c r="A279" s="41" t="s">
        <v>220</v>
      </c>
      <c r="B279" s="40">
        <v>15</v>
      </c>
      <c r="C279" s="40">
        <v>742</v>
      </c>
      <c r="D279" s="40">
        <v>285</v>
      </c>
      <c r="E279" s="40">
        <v>58</v>
      </c>
      <c r="F279" s="40">
        <v>770</v>
      </c>
      <c r="G279" s="40">
        <f>[1]Fevereiro!G279+C279</f>
        <v>1981</v>
      </c>
    </row>
    <row r="280" spans="1:7" x14ac:dyDescent="0.25">
      <c r="A280" s="41" t="s">
        <v>122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f>[1]Fevereiro!G280+C280</f>
        <v>30</v>
      </c>
    </row>
    <row r="281" spans="1:7" x14ac:dyDescent="0.25">
      <c r="A281" s="41" t="s">
        <v>221</v>
      </c>
      <c r="B281" s="40">
        <v>38876</v>
      </c>
      <c r="C281" s="40">
        <v>591264</v>
      </c>
      <c r="D281" s="40">
        <v>29514909</v>
      </c>
      <c r="E281" s="40">
        <v>5826767</v>
      </c>
      <c r="F281" s="40">
        <v>0</v>
      </c>
      <c r="G281" s="40">
        <f>[1]Fevereiro!G281+C281</f>
        <v>1390570</v>
      </c>
    </row>
    <row r="282" spans="1:7" x14ac:dyDescent="0.25">
      <c r="A282" s="41" t="s">
        <v>222</v>
      </c>
      <c r="B282" s="40">
        <v>176460</v>
      </c>
      <c r="C282" s="40">
        <v>521998</v>
      </c>
      <c r="D282" s="40">
        <v>33732433</v>
      </c>
      <c r="E282" s="40">
        <v>6779561</v>
      </c>
      <c r="F282" s="40">
        <v>25615</v>
      </c>
      <c r="G282" s="40">
        <f>[1]Fevereiro!G282+C282</f>
        <v>1339569</v>
      </c>
    </row>
    <row r="283" spans="1:7" x14ac:dyDescent="0.25">
      <c r="A283" s="41" t="s">
        <v>223</v>
      </c>
      <c r="B283" s="40">
        <v>1263</v>
      </c>
      <c r="C283" s="40">
        <v>12000</v>
      </c>
      <c r="D283" s="40">
        <v>789839</v>
      </c>
      <c r="E283" s="40">
        <v>155928</v>
      </c>
      <c r="F283" s="40">
        <v>0</v>
      </c>
      <c r="G283" s="40">
        <f>[1]Fevereiro!G283+C283</f>
        <v>12122</v>
      </c>
    </row>
    <row r="284" spans="1:7" x14ac:dyDescent="0.25">
      <c r="A284" s="41" t="s">
        <v>224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f>[1]Fevereiro!G284+C284</f>
        <v>0</v>
      </c>
    </row>
    <row r="285" spans="1:7" ht="13" x14ac:dyDescent="0.3">
      <c r="A285" s="39" t="s">
        <v>225</v>
      </c>
      <c r="B285" s="22">
        <f>SUM(B272:B284)</f>
        <v>87370930</v>
      </c>
      <c r="C285" s="22">
        <f t="shared" ref="C285:F285" si="6">SUM(C272:C284)</f>
        <v>348666730</v>
      </c>
      <c r="D285" s="22">
        <f t="shared" si="6"/>
        <v>10094558388</v>
      </c>
      <c r="E285" s="22">
        <f t="shared" si="6"/>
        <v>2026473957</v>
      </c>
      <c r="F285" s="22">
        <f t="shared" si="6"/>
        <v>2788492</v>
      </c>
      <c r="G285" s="22">
        <f>SUM(G272:G284)</f>
        <v>1078322171</v>
      </c>
    </row>
    <row r="286" spans="1:7" ht="13" x14ac:dyDescent="0.3">
      <c r="A286" s="39" t="s">
        <v>226</v>
      </c>
      <c r="B286" s="22">
        <f t="shared" ref="B286:G286" si="7">SUM(B285,B270,B268,B231)</f>
        <v>92007320</v>
      </c>
      <c r="C286" s="22">
        <f t="shared" si="7"/>
        <v>679317209</v>
      </c>
      <c r="D286" s="22">
        <f t="shared" si="7"/>
        <v>19608212670.825001</v>
      </c>
      <c r="E286" s="22">
        <f t="shared" si="7"/>
        <v>3931158250.2334599</v>
      </c>
      <c r="F286" s="22">
        <f t="shared" si="7"/>
        <v>168636386</v>
      </c>
      <c r="G286" s="22">
        <f t="shared" si="7"/>
        <v>2453705746</v>
      </c>
    </row>
    <row r="287" spans="1:7" ht="13" x14ac:dyDescent="0.3">
      <c r="A287" s="39" t="s">
        <v>227</v>
      </c>
      <c r="B287" s="22">
        <f t="shared" ref="B287:F287" si="8">B286-B285</f>
        <v>4636390</v>
      </c>
      <c r="C287" s="22">
        <f t="shared" si="8"/>
        <v>330650479</v>
      </c>
      <c r="D287" s="22">
        <f t="shared" si="8"/>
        <v>9513654282.8250008</v>
      </c>
      <c r="E287" s="22">
        <f t="shared" si="8"/>
        <v>1904684293.2334599</v>
      </c>
      <c r="F287" s="22">
        <f t="shared" si="8"/>
        <v>165847894</v>
      </c>
      <c r="G287" s="22">
        <f>G286-G285</f>
        <v>1375383575</v>
      </c>
    </row>
    <row r="288" spans="1:7" x14ac:dyDescent="0.25">
      <c r="B288" s="38"/>
      <c r="C288" s="38"/>
      <c r="D288" s="38"/>
      <c r="E288" s="38"/>
      <c r="F288" s="38"/>
      <c r="G288" s="38"/>
    </row>
    <row r="289" spans="2:7" x14ac:dyDescent="0.25">
      <c r="B289" s="36"/>
      <c r="C289" s="36"/>
      <c r="D289" s="36"/>
      <c r="E289" s="36"/>
      <c r="F289" s="36"/>
      <c r="G289" s="36"/>
    </row>
    <row r="290" spans="2:7" ht="13" x14ac:dyDescent="0.3">
      <c r="B290" s="37"/>
      <c r="C290" s="37"/>
      <c r="D290" s="37"/>
      <c r="E290" s="37"/>
      <c r="F290" s="37"/>
      <c r="G290" s="37"/>
    </row>
    <row r="291" spans="2:7" ht="13" x14ac:dyDescent="0.3">
      <c r="B291" s="37"/>
      <c r="C291" s="37"/>
      <c r="D291" s="37"/>
      <c r="E291" s="37"/>
      <c r="F291" s="37"/>
      <c r="G291" s="37"/>
    </row>
    <row r="292" spans="2:7" ht="13" x14ac:dyDescent="0.3">
      <c r="B292" s="37"/>
      <c r="C292" s="37"/>
      <c r="D292" s="37"/>
      <c r="E292" s="37"/>
      <c r="F292" s="37"/>
      <c r="G292" s="37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3CE6-9C98-4879-A609-970CE6DAD89D}">
  <dimension ref="A1:H296"/>
  <sheetViews>
    <sheetView showGridLines="0" zoomScaleNormal="100" workbookViewId="0">
      <pane ySplit="3" topLeftCell="A24" activePane="bottomLeft" state="frozen"/>
      <selection pane="bottomLeft" activeCell="B26" sqref="B26"/>
    </sheetView>
  </sheetViews>
  <sheetFormatPr defaultColWidth="9.1796875" defaultRowHeight="12.5" x14ac:dyDescent="0.25"/>
  <cols>
    <col min="1" max="1" width="59.54296875" style="35" bestFit="1" customWidth="1"/>
    <col min="2" max="6" width="20.7265625" style="35" customWidth="1"/>
    <col min="7" max="7" width="23.26953125" style="35" customWidth="1"/>
    <col min="8" max="16384" width="9.1796875" style="35"/>
  </cols>
  <sheetData>
    <row r="1" spans="1:7" ht="13.5" customHeight="1" thickBot="1" x14ac:dyDescent="0.3">
      <c r="A1" s="75" t="s">
        <v>0</v>
      </c>
      <c r="B1" s="77" t="s">
        <v>1</v>
      </c>
      <c r="C1" s="77" t="s">
        <v>2</v>
      </c>
      <c r="D1" s="79" t="s">
        <v>3</v>
      </c>
      <c r="E1" s="80"/>
      <c r="F1" s="77" t="s">
        <v>4</v>
      </c>
      <c r="G1" s="81" t="s">
        <v>232</v>
      </c>
    </row>
    <row r="2" spans="1:7" ht="20.149999999999999" customHeight="1" thickBot="1" x14ac:dyDescent="0.3">
      <c r="A2" s="76"/>
      <c r="B2" s="78"/>
      <c r="C2" s="78"/>
      <c r="D2" s="53" t="s">
        <v>5</v>
      </c>
      <c r="E2" s="53" t="s">
        <v>6</v>
      </c>
      <c r="F2" s="78"/>
      <c r="G2" s="82"/>
    </row>
    <row r="3" spans="1:7" ht="13" thickBot="1" x14ac:dyDescent="0.3">
      <c r="A3" s="69" t="s">
        <v>7</v>
      </c>
      <c r="B3" s="70"/>
      <c r="C3" s="70"/>
      <c r="D3" s="70"/>
      <c r="E3" s="70"/>
      <c r="F3" s="70"/>
      <c r="G3" s="71"/>
    </row>
    <row r="4" spans="1:7" x14ac:dyDescent="0.25">
      <c r="A4" s="41" t="s">
        <v>8</v>
      </c>
      <c r="B4" s="40">
        <v>401977</v>
      </c>
      <c r="C4" s="40">
        <v>2341705</v>
      </c>
      <c r="D4" s="40">
        <v>298061007</v>
      </c>
      <c r="E4" s="40">
        <v>58134999</v>
      </c>
      <c r="F4" s="40">
        <v>325008</v>
      </c>
      <c r="G4" s="40">
        <f>[1]Março!G4+C4</f>
        <v>8352730</v>
      </c>
    </row>
    <row r="5" spans="1:7" x14ac:dyDescent="0.25">
      <c r="A5" s="41" t="s">
        <v>9</v>
      </c>
      <c r="B5" s="40">
        <v>13826</v>
      </c>
      <c r="C5" s="40">
        <f>365680*2</f>
        <v>731360</v>
      </c>
      <c r="D5" s="40">
        <v>92446844</v>
      </c>
      <c r="E5" s="40">
        <v>17924044</v>
      </c>
      <c r="F5" s="40">
        <v>0</v>
      </c>
      <c r="G5" s="40">
        <f>[1]Março!G5+C5</f>
        <v>1376450</v>
      </c>
    </row>
    <row r="6" spans="1:7" x14ac:dyDescent="0.25">
      <c r="A6" s="41" t="s">
        <v>10</v>
      </c>
      <c r="B6" s="40">
        <v>16</v>
      </c>
      <c r="C6" s="40">
        <v>196</v>
      </c>
      <c r="D6" s="40">
        <v>42001</v>
      </c>
      <c r="E6" s="40">
        <v>8215</v>
      </c>
      <c r="F6" s="40">
        <v>2731</v>
      </c>
      <c r="G6" s="40">
        <f>[1]Março!G6+C6</f>
        <v>12958</v>
      </c>
    </row>
    <row r="7" spans="1:7" ht="14.25" customHeight="1" x14ac:dyDescent="0.25">
      <c r="A7" s="41" t="s">
        <v>11</v>
      </c>
      <c r="B7" s="40">
        <v>18146</v>
      </c>
      <c r="C7" s="40">
        <v>37307</v>
      </c>
      <c r="D7" s="40">
        <v>49321950</v>
      </c>
      <c r="E7" s="40">
        <v>9625773</v>
      </c>
      <c r="F7" s="40">
        <v>10141</v>
      </c>
      <c r="G7" s="40">
        <f>[1]Março!G7+C7</f>
        <v>110150</v>
      </c>
    </row>
    <row r="8" spans="1:7" x14ac:dyDescent="0.25">
      <c r="A8" s="41" t="s">
        <v>12</v>
      </c>
      <c r="B8" s="40">
        <v>24</v>
      </c>
      <c r="C8" s="40">
        <v>613</v>
      </c>
      <c r="D8" s="40">
        <v>10747</v>
      </c>
      <c r="E8" s="40">
        <v>2085</v>
      </c>
      <c r="F8" s="40">
        <v>4377</v>
      </c>
      <c r="G8" s="40">
        <f>[1]Março!G8+C8</f>
        <v>7106</v>
      </c>
    </row>
    <row r="9" spans="1:7" x14ac:dyDescent="0.25">
      <c r="A9" s="41" t="s">
        <v>13</v>
      </c>
      <c r="B9" s="40">
        <v>1</v>
      </c>
      <c r="C9" s="40">
        <v>5</v>
      </c>
      <c r="D9" s="40">
        <v>6492</v>
      </c>
      <c r="E9" s="40">
        <v>1250</v>
      </c>
      <c r="F9" s="40">
        <v>0</v>
      </c>
      <c r="G9" s="40">
        <f>[1]Março!G9+C9</f>
        <v>217</v>
      </c>
    </row>
    <row r="10" spans="1:7" x14ac:dyDescent="0.25">
      <c r="A10" s="41" t="s">
        <v>14</v>
      </c>
      <c r="B10" s="40">
        <v>54</v>
      </c>
      <c r="C10" s="40">
        <v>834</v>
      </c>
      <c r="D10" s="40">
        <v>39514</v>
      </c>
      <c r="E10" s="40">
        <v>7632</v>
      </c>
      <c r="F10" s="40">
        <v>7369</v>
      </c>
      <c r="G10" s="40">
        <f>[1]Março!G10+C10</f>
        <v>12994</v>
      </c>
    </row>
    <row r="11" spans="1:7" x14ac:dyDescent="0.25">
      <c r="A11" s="41" t="s">
        <v>15</v>
      </c>
      <c r="B11" s="40">
        <v>1</v>
      </c>
      <c r="C11" s="40">
        <v>40</v>
      </c>
      <c r="D11" s="40">
        <v>52459</v>
      </c>
      <c r="E11" s="40">
        <v>10100</v>
      </c>
      <c r="F11" s="40">
        <v>0</v>
      </c>
      <c r="G11" s="40">
        <f>[1]Março!G11+C11</f>
        <v>40</v>
      </c>
    </row>
    <row r="12" spans="1:7" x14ac:dyDescent="0.25">
      <c r="A12" s="41" t="s">
        <v>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>[1]Março!G12+C12</f>
        <v>14038</v>
      </c>
    </row>
    <row r="13" spans="1:7" x14ac:dyDescent="0.25">
      <c r="A13" s="41" t="s">
        <v>16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>[1]Março!G13+C13</f>
        <v>0</v>
      </c>
    </row>
    <row r="14" spans="1:7" x14ac:dyDescent="0.25">
      <c r="A14" s="41" t="s">
        <v>17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>[1]Março!G14+C14</f>
        <v>0</v>
      </c>
    </row>
    <row r="15" spans="1:7" x14ac:dyDescent="0.25">
      <c r="A15" s="41" t="s">
        <v>18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f>[1]Março!G15+C15</f>
        <v>0</v>
      </c>
    </row>
    <row r="16" spans="1:7" x14ac:dyDescent="0.25">
      <c r="A16" s="41" t="s">
        <v>19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>[1]Março!G16+C16</f>
        <v>0</v>
      </c>
    </row>
    <row r="17" spans="1:7" x14ac:dyDescent="0.25">
      <c r="A17" s="41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[1]Março!G17+C17</f>
        <v>0</v>
      </c>
    </row>
    <row r="18" spans="1:7" x14ac:dyDescent="0.25">
      <c r="A18" s="41" t="s">
        <v>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>[1]Março!G18+C18</f>
        <v>0</v>
      </c>
    </row>
    <row r="19" spans="1:7" x14ac:dyDescent="0.25">
      <c r="A19" s="41" t="s">
        <v>21</v>
      </c>
      <c r="B19" s="40">
        <v>21</v>
      </c>
      <c r="C19" s="40">
        <v>2023</v>
      </c>
      <c r="D19" s="40">
        <v>130557</v>
      </c>
      <c r="E19" s="40">
        <v>25684</v>
      </c>
      <c r="F19" s="40">
        <v>4</v>
      </c>
      <c r="G19" s="40">
        <f>[1]Março!G19+C19</f>
        <v>6584</v>
      </c>
    </row>
    <row r="20" spans="1:7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[1]Março!G20+C20</f>
        <v>0</v>
      </c>
    </row>
    <row r="21" spans="1:7" x14ac:dyDescent="0.25">
      <c r="A21" s="41" t="s">
        <v>22</v>
      </c>
      <c r="B21" s="40">
        <v>45</v>
      </c>
      <c r="C21" s="40">
        <v>601</v>
      </c>
      <c r="D21" s="40">
        <v>162586</v>
      </c>
      <c r="E21" s="40">
        <v>32098</v>
      </c>
      <c r="F21" s="40">
        <v>163</v>
      </c>
      <c r="G21" s="40">
        <f>[1]Março!G21+C21</f>
        <v>3229</v>
      </c>
    </row>
    <row r="22" spans="1:7" x14ac:dyDescent="0.25">
      <c r="A22" s="41" t="s">
        <v>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f>[1]Março!G22+C22</f>
        <v>30</v>
      </c>
    </row>
    <row r="23" spans="1:7" x14ac:dyDescent="0.25">
      <c r="A23" s="41" t="s">
        <v>23</v>
      </c>
      <c r="B23" s="40">
        <v>86</v>
      </c>
      <c r="C23" s="40">
        <v>311</v>
      </c>
      <c r="D23" s="40">
        <v>156083</v>
      </c>
      <c r="E23" s="40">
        <v>30413</v>
      </c>
      <c r="F23" s="40">
        <v>20</v>
      </c>
      <c r="G23" s="40">
        <f>[1]Março!G23+C23</f>
        <v>1409</v>
      </c>
    </row>
    <row r="24" spans="1:7" x14ac:dyDescent="0.25">
      <c r="A24" s="41" t="s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>[1]Março!G24+C24</f>
        <v>0</v>
      </c>
    </row>
    <row r="25" spans="1:7" x14ac:dyDescent="0.25">
      <c r="A25" s="41" t="s">
        <v>24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>[1]Março!G25+C25</f>
        <v>0</v>
      </c>
    </row>
    <row r="26" spans="1:7" x14ac:dyDescent="0.25">
      <c r="A26" s="50" t="s">
        <v>25</v>
      </c>
      <c r="B26" s="49">
        <f>SUM(B4:B25)</f>
        <v>434197</v>
      </c>
      <c r="C26" s="49">
        <f t="shared" ref="C26:G26" si="0">SUM(C4:C25)</f>
        <v>3114995</v>
      </c>
      <c r="D26" s="49">
        <f t="shared" si="0"/>
        <v>440430240</v>
      </c>
      <c r="E26" s="49">
        <f>SUM(E4:E25)</f>
        <v>85802293</v>
      </c>
      <c r="F26" s="49">
        <f t="shared" si="0"/>
        <v>349813</v>
      </c>
      <c r="G26" s="49">
        <f t="shared" si="0"/>
        <v>9897935</v>
      </c>
    </row>
    <row r="27" spans="1:7" x14ac:dyDescent="0.25">
      <c r="A27" s="25" t="s">
        <v>26</v>
      </c>
      <c r="B27" s="12">
        <v>6786750</v>
      </c>
      <c r="C27" s="12">
        <v>123133587</v>
      </c>
      <c r="D27" s="12">
        <v>10700128319</v>
      </c>
      <c r="E27" s="12">
        <v>2079847026</v>
      </c>
      <c r="F27" s="12">
        <v>32859783</v>
      </c>
      <c r="G27" s="40">
        <f>[1]Março!G27+C27</f>
        <v>304313499</v>
      </c>
    </row>
    <row r="28" spans="1:7" x14ac:dyDescent="0.25">
      <c r="A28" s="25" t="s">
        <v>27</v>
      </c>
      <c r="B28" s="35">
        <v>0</v>
      </c>
      <c r="C28" s="12">
        <v>0</v>
      </c>
      <c r="D28" s="12">
        <v>0</v>
      </c>
      <c r="E28" s="12">
        <v>0</v>
      </c>
      <c r="F28" s="12">
        <v>0</v>
      </c>
      <c r="G28" s="40">
        <f>[1]Março!G28+C28</f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0">
        <f>[1]Março!G29+C29</f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0">
        <f>[1]Março!G30+C30</f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0">
        <f>[1]Março!G31+C31</f>
        <v>0</v>
      </c>
    </row>
    <row r="32" spans="1:7" x14ac:dyDescent="0.25">
      <c r="A32" s="25" t="s">
        <v>31</v>
      </c>
      <c r="B32" s="12">
        <v>10</v>
      </c>
      <c r="C32" s="12">
        <v>100000</v>
      </c>
      <c r="D32" s="12">
        <v>9100</v>
      </c>
      <c r="E32" s="12">
        <v>1794</v>
      </c>
      <c r="F32" s="12">
        <v>145480</v>
      </c>
      <c r="G32" s="40">
        <f>[1]Março!G32+C32</f>
        <v>174380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0">
        <f>[1]Março!G33+C33</f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0">
        <f>[1]Março!G34+C34</f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0">
        <f>[1]Março!G35+C35</f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0">
        <f>[1]Março!G36+C36</f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0">
        <f>[1]Março!G37+C37</f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0">
        <f>[1]Março!G38+C38</f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0">
        <f>[1]Março!G39+C39</f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0">
        <f>[1]Março!G40+C40</f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0">
        <f>[1]Março!G41+C41</f>
        <v>0</v>
      </c>
    </row>
    <row r="42" spans="1:7" x14ac:dyDescent="0.25">
      <c r="A42" s="26" t="s">
        <v>37</v>
      </c>
      <c r="B42" s="27">
        <v>235</v>
      </c>
      <c r="C42" s="27">
        <v>1559173</v>
      </c>
      <c r="D42" s="27">
        <v>3080235</v>
      </c>
      <c r="E42" s="27">
        <v>604383</v>
      </c>
      <c r="F42" s="27">
        <v>1804718</v>
      </c>
      <c r="G42" s="40">
        <f>[1]Março!G42+C42</f>
        <v>2793236</v>
      </c>
    </row>
    <row r="43" spans="1:7" x14ac:dyDescent="0.25">
      <c r="A43" s="26" t="s">
        <v>30</v>
      </c>
      <c r="B43" s="27">
        <v>44</v>
      </c>
      <c r="C43" s="27">
        <v>8799</v>
      </c>
      <c r="D43" s="27">
        <v>2432076</v>
      </c>
      <c r="E43" s="27">
        <v>481294</v>
      </c>
      <c r="F43" s="27">
        <v>0</v>
      </c>
      <c r="G43" s="40">
        <f>[1]Março!G43+C43</f>
        <v>318922</v>
      </c>
    </row>
    <row r="44" spans="1:7" x14ac:dyDescent="0.25">
      <c r="A44" s="25" t="s">
        <v>38</v>
      </c>
      <c r="B44" s="12">
        <v>2480</v>
      </c>
      <c r="C44" s="12">
        <v>50147683</v>
      </c>
      <c r="D44" s="12">
        <v>18375342</v>
      </c>
      <c r="E44" s="12">
        <v>3590981</v>
      </c>
      <c r="F44" s="12">
        <v>68475023</v>
      </c>
      <c r="G44" s="40">
        <f>[1]Março!G44+C44</f>
        <v>169201410</v>
      </c>
    </row>
    <row r="45" spans="1:7" x14ac:dyDescent="0.25">
      <c r="A45" s="25" t="s">
        <v>32</v>
      </c>
      <c r="B45" s="12">
        <v>518</v>
      </c>
      <c r="C45" s="12">
        <v>4336590</v>
      </c>
      <c r="D45" s="12">
        <v>1698169654</v>
      </c>
      <c r="E45" s="12">
        <v>336058271</v>
      </c>
      <c r="F45" s="12">
        <v>0</v>
      </c>
      <c r="G45" s="40">
        <f>[1]Março!G45+C45</f>
        <v>22952100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0">
        <f>[1]Março!G46+C46</f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0">
        <f>[1]Março!G47+C47</f>
        <v>0</v>
      </c>
    </row>
    <row r="48" spans="1:7" ht="13" x14ac:dyDescent="0.3">
      <c r="A48" s="34" t="s">
        <v>41</v>
      </c>
      <c r="B48" s="12">
        <v>1360</v>
      </c>
      <c r="C48" s="12">
        <v>6912081</v>
      </c>
      <c r="D48" s="12">
        <v>172644200</v>
      </c>
      <c r="E48" s="12">
        <v>33699652</v>
      </c>
      <c r="F48" s="12">
        <v>0</v>
      </c>
      <c r="G48" s="40">
        <f>[1]Março!G48+C48</f>
        <v>265637793</v>
      </c>
    </row>
    <row r="49" spans="1:8" ht="13" x14ac:dyDescent="0.3">
      <c r="A49" s="34" t="s">
        <v>42</v>
      </c>
      <c r="B49" s="12">
        <v>11421</v>
      </c>
      <c r="C49" s="12">
        <v>83711917</v>
      </c>
      <c r="D49" s="12">
        <v>1086750252</v>
      </c>
      <c r="E49" s="12">
        <v>211071525</v>
      </c>
      <c r="F49" s="12">
        <v>0</v>
      </c>
      <c r="G49" s="40">
        <f>[1]Março!G49+C49</f>
        <v>314558986</v>
      </c>
    </row>
    <row r="50" spans="1:8" x14ac:dyDescent="0.25">
      <c r="A50" s="41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0">
        <f>[1]Março!G50+C50</f>
        <v>196933564</v>
      </c>
    </row>
    <row r="51" spans="1:8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0">
        <f>[1]Março!G51+C51</f>
        <v>0</v>
      </c>
    </row>
    <row r="52" spans="1:8" x14ac:dyDescent="0.25">
      <c r="A52" s="25" t="s">
        <v>45</v>
      </c>
      <c r="B52" s="12">
        <v>276</v>
      </c>
      <c r="C52" s="12">
        <v>211732</v>
      </c>
      <c r="D52" s="12">
        <v>53909047</v>
      </c>
      <c r="E52" s="12">
        <v>10480751</v>
      </c>
      <c r="F52" s="12">
        <v>4501300</v>
      </c>
      <c r="G52" s="40">
        <f>[1]Março!G52+C52</f>
        <v>915215</v>
      </c>
    </row>
    <row r="53" spans="1:8" s="47" customFormat="1" x14ac:dyDescent="0.25">
      <c r="A53" s="25" t="s">
        <v>46</v>
      </c>
      <c r="B53" s="12">
        <v>6291</v>
      </c>
      <c r="C53" s="12">
        <f>2572780*2</f>
        <v>5145560</v>
      </c>
      <c r="D53" s="12">
        <v>331652465</v>
      </c>
      <c r="E53" s="12">
        <v>64302395</v>
      </c>
      <c r="F53" s="12">
        <v>0</v>
      </c>
      <c r="G53" s="40">
        <f>[1]Março!G53+C53</f>
        <v>22823080</v>
      </c>
      <c r="H53" s="35"/>
    </row>
    <row r="54" spans="1:8" s="47" customFormat="1" ht="13" x14ac:dyDescent="0.3">
      <c r="A54" s="34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0">
        <f>[1]Março!G54+C54</f>
        <v>0</v>
      </c>
      <c r="H54" s="35"/>
    </row>
    <row r="55" spans="1:8" s="47" customFormat="1" ht="13" x14ac:dyDescent="0.3">
      <c r="A55" s="34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0">
        <f>[1]Março!G55+C55</f>
        <v>0</v>
      </c>
      <c r="H55" s="35"/>
    </row>
    <row r="56" spans="1:8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0">
        <f>[1]Março!G56+C56</f>
        <v>0</v>
      </c>
    </row>
    <row r="57" spans="1:8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0">
        <f>[1]Março!G57+C57</f>
        <v>0</v>
      </c>
    </row>
    <row r="58" spans="1:8" x14ac:dyDescent="0.25">
      <c r="A58" s="25" t="s">
        <v>51</v>
      </c>
      <c r="B58" s="12">
        <v>17</v>
      </c>
      <c r="C58" s="12">
        <v>40000</v>
      </c>
      <c r="D58" s="12">
        <v>5058836</v>
      </c>
      <c r="E58" s="12">
        <v>980831</v>
      </c>
      <c r="F58" s="12">
        <v>2026728</v>
      </c>
      <c r="G58" s="40">
        <f>[1]Março!G58+C58</f>
        <v>40000</v>
      </c>
    </row>
    <row r="59" spans="1:8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0">
        <f>[1]Março!G59+C59</f>
        <v>0</v>
      </c>
    </row>
    <row r="60" spans="1:8" x14ac:dyDescent="0.25">
      <c r="A60" s="25" t="s">
        <v>53</v>
      </c>
      <c r="B60" s="12">
        <v>11228</v>
      </c>
      <c r="C60" s="12">
        <v>1443253</v>
      </c>
      <c r="D60" s="12">
        <v>211352959</v>
      </c>
      <c r="E60" s="12">
        <v>41208759</v>
      </c>
      <c r="F60" s="12">
        <v>1824002</v>
      </c>
      <c r="G60" s="40">
        <f>[1]Março!G60+C60</f>
        <v>5638804</v>
      </c>
    </row>
    <row r="61" spans="1:8" ht="13" x14ac:dyDescent="0.3">
      <c r="A61" s="34" t="s">
        <v>54</v>
      </c>
      <c r="B61" s="12">
        <v>13</v>
      </c>
      <c r="C61" s="12">
        <v>21599</v>
      </c>
      <c r="D61" s="12">
        <v>3177328</v>
      </c>
      <c r="E61" s="12">
        <v>610441</v>
      </c>
      <c r="F61" s="12">
        <v>0</v>
      </c>
      <c r="G61" s="40">
        <f>[1]Março!G61+C61</f>
        <v>50059</v>
      </c>
    </row>
    <row r="62" spans="1:8" ht="13" x14ac:dyDescent="0.3">
      <c r="A62" s="34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0">
        <f>[1]Março!G62+C62</f>
        <v>0</v>
      </c>
    </row>
    <row r="63" spans="1:8" x14ac:dyDescent="0.25">
      <c r="A63" s="41" t="s">
        <v>56</v>
      </c>
      <c r="B63" s="12">
        <v>2468</v>
      </c>
      <c r="C63" s="12">
        <v>179303</v>
      </c>
      <c r="D63" s="12">
        <v>676570</v>
      </c>
      <c r="E63" s="12">
        <v>131256</v>
      </c>
      <c r="F63" s="12">
        <v>96286</v>
      </c>
      <c r="G63" s="40">
        <f>[1]Março!G63+C63</f>
        <v>354032</v>
      </c>
    </row>
    <row r="64" spans="1:8" x14ac:dyDescent="0.25">
      <c r="A64" s="41" t="s">
        <v>30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40">
        <f>[1]Março!G64+C64</f>
        <v>27331</v>
      </c>
    </row>
    <row r="65" spans="1:7" x14ac:dyDescent="0.25">
      <c r="A65" s="41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0">
        <f>[1]Março!G65+C65</f>
        <v>0</v>
      </c>
    </row>
    <row r="66" spans="1:7" x14ac:dyDescent="0.25">
      <c r="A66" s="41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0">
        <f>[1]Março!G66+C66</f>
        <v>0</v>
      </c>
    </row>
    <row r="67" spans="1:7" x14ac:dyDescent="0.25">
      <c r="A67" s="50" t="s">
        <v>58</v>
      </c>
      <c r="B67" s="49">
        <f>SUM(B27:B66)</f>
        <v>6823401</v>
      </c>
      <c r="C67" s="49">
        <f t="shared" ref="C67:G67" si="1">SUM(C27:C66)</f>
        <v>326184668</v>
      </c>
      <c r="D67" s="49">
        <f t="shared" si="1"/>
        <v>14294076693</v>
      </c>
      <c r="E67" s="49">
        <f t="shared" si="1"/>
        <v>2784344442</v>
      </c>
      <c r="F67" s="49">
        <f t="shared" si="1"/>
        <v>111736800</v>
      </c>
      <c r="G67" s="49">
        <f t="shared" si="1"/>
        <v>1306732411</v>
      </c>
    </row>
    <row r="68" spans="1:7" x14ac:dyDescent="0.25">
      <c r="A68" s="41" t="s">
        <v>59</v>
      </c>
      <c r="B68" s="40">
        <v>906998</v>
      </c>
      <c r="C68" s="40">
        <v>7574950</v>
      </c>
      <c r="D68" s="40">
        <v>1946862722</v>
      </c>
      <c r="E68" s="40">
        <v>379241435</v>
      </c>
      <c r="F68" s="40">
        <v>1335949</v>
      </c>
      <c r="G68" s="40">
        <f>[1]Março!G68+C68</f>
        <v>23580370</v>
      </c>
    </row>
    <row r="69" spans="1:7" x14ac:dyDescent="0.25">
      <c r="A69" s="41" t="s">
        <v>60</v>
      </c>
      <c r="B69" s="40">
        <v>421</v>
      </c>
      <c r="C69" s="40">
        <v>126215</v>
      </c>
      <c r="D69" s="40">
        <v>678330</v>
      </c>
      <c r="E69" s="40">
        <v>131177</v>
      </c>
      <c r="F69" s="40">
        <v>205170</v>
      </c>
      <c r="G69" s="40">
        <f>[1]Março!G69+C69</f>
        <v>274910</v>
      </c>
    </row>
    <row r="70" spans="1:7" x14ac:dyDescent="0.25">
      <c r="A70" s="41" t="s">
        <v>61</v>
      </c>
      <c r="B70" s="40">
        <v>18</v>
      </c>
      <c r="C70" s="40">
        <v>2290</v>
      </c>
      <c r="D70" s="40">
        <v>565638</v>
      </c>
      <c r="E70" s="40">
        <v>111936</v>
      </c>
      <c r="F70" s="40">
        <v>0</v>
      </c>
      <c r="G70" s="40">
        <f>[1]Março!G70+C70</f>
        <v>16850</v>
      </c>
    </row>
    <row r="71" spans="1:7" x14ac:dyDescent="0.25">
      <c r="A71" s="41" t="s">
        <v>62</v>
      </c>
      <c r="B71" s="40">
        <v>458</v>
      </c>
      <c r="C71" s="40">
        <v>184880</v>
      </c>
      <c r="D71" s="40">
        <v>371038</v>
      </c>
      <c r="E71" s="40">
        <v>72353</v>
      </c>
      <c r="F71" s="40">
        <v>308439</v>
      </c>
      <c r="G71" s="40">
        <f>[1]Março!G71+C71</f>
        <v>847445</v>
      </c>
    </row>
    <row r="72" spans="1:7" x14ac:dyDescent="0.25">
      <c r="A72" s="41" t="s">
        <v>63</v>
      </c>
      <c r="B72" s="40">
        <v>61</v>
      </c>
      <c r="C72" s="40">
        <v>10775</v>
      </c>
      <c r="D72" s="40">
        <v>2747750</v>
      </c>
      <c r="E72" s="40">
        <v>543764</v>
      </c>
      <c r="F72" s="40">
        <v>0</v>
      </c>
      <c r="G72" s="40">
        <f>[1]Março!G72+C72</f>
        <v>58147</v>
      </c>
    </row>
    <row r="73" spans="1:7" x14ac:dyDescent="0.25">
      <c r="A73" s="41" t="s">
        <v>64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>[1]Março!G73+C73</f>
        <v>0</v>
      </c>
    </row>
    <row r="74" spans="1:7" x14ac:dyDescent="0.25">
      <c r="A74" s="41" t="s">
        <v>61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>[1]Março!G74+C74</f>
        <v>0</v>
      </c>
    </row>
    <row r="75" spans="1:7" x14ac:dyDescent="0.25">
      <c r="A75" s="41" t="s">
        <v>65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>[1]Março!G75+C75</f>
        <v>0</v>
      </c>
    </row>
    <row r="76" spans="1:7" x14ac:dyDescent="0.25">
      <c r="A76" s="41" t="s">
        <v>63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f>[1]Março!G76+C76</f>
        <v>0</v>
      </c>
    </row>
    <row r="77" spans="1:7" x14ac:dyDescent="0.25">
      <c r="A77" s="41" t="s">
        <v>66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f>[1]Março!G77+C77</f>
        <v>0</v>
      </c>
    </row>
    <row r="78" spans="1:7" x14ac:dyDescent="0.25">
      <c r="A78" s="41" t="s">
        <v>61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f>[1]Março!G78+C78</f>
        <v>0</v>
      </c>
    </row>
    <row r="79" spans="1:7" x14ac:dyDescent="0.25">
      <c r="A79" s="41" t="s">
        <v>67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f>[1]Março!G79+C79</f>
        <v>0</v>
      </c>
    </row>
    <row r="80" spans="1:7" x14ac:dyDescent="0.25">
      <c r="A80" s="41" t="s">
        <v>63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f>[1]Março!G80+C80</f>
        <v>0</v>
      </c>
    </row>
    <row r="81" spans="1:8" x14ac:dyDescent="0.25">
      <c r="A81" s="41" t="s">
        <v>68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>[1]Março!G81+C81</f>
        <v>0</v>
      </c>
    </row>
    <row r="82" spans="1:8" x14ac:dyDescent="0.25">
      <c r="A82" s="41" t="s">
        <v>61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>[1]Março!G82+C82</f>
        <v>0</v>
      </c>
    </row>
    <row r="83" spans="1:8" x14ac:dyDescent="0.25">
      <c r="A83" s="41" t="s">
        <v>69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>[1]Março!G83+C83</f>
        <v>0</v>
      </c>
    </row>
    <row r="84" spans="1:8" x14ac:dyDescent="0.25">
      <c r="A84" s="41" t="s">
        <v>63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>[1]Março!G84+C84</f>
        <v>0</v>
      </c>
    </row>
    <row r="85" spans="1:8" x14ac:dyDescent="0.25">
      <c r="A85" s="41" t="s">
        <v>70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>[1]Março!G85+C85</f>
        <v>0</v>
      </c>
    </row>
    <row r="86" spans="1:8" x14ac:dyDescent="0.25">
      <c r="A86" s="41" t="s">
        <v>61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>[1]Março!G86+C86</f>
        <v>0</v>
      </c>
    </row>
    <row r="87" spans="1:8" x14ac:dyDescent="0.25">
      <c r="A87" s="41" t="s">
        <v>71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>[1]Março!G87+C87</f>
        <v>0</v>
      </c>
    </row>
    <row r="88" spans="1:8" x14ac:dyDescent="0.25">
      <c r="A88" s="41" t="s">
        <v>63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f>[1]Março!G88+C88</f>
        <v>0</v>
      </c>
    </row>
    <row r="89" spans="1:8" x14ac:dyDescent="0.25">
      <c r="A89" s="41" t="s">
        <v>72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>[1]Março!G89+C89</f>
        <v>0</v>
      </c>
    </row>
    <row r="90" spans="1:8" x14ac:dyDescent="0.25">
      <c r="A90" s="41" t="s">
        <v>73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>[1]Março!G90+C90</f>
        <v>0</v>
      </c>
    </row>
    <row r="91" spans="1:8" x14ac:dyDescent="0.25">
      <c r="A91" s="41" t="s">
        <v>74</v>
      </c>
      <c r="B91" s="40">
        <v>2239</v>
      </c>
      <c r="C91" s="40">
        <f>576575*2</f>
        <v>1153150</v>
      </c>
      <c r="D91" s="40">
        <v>149231872</v>
      </c>
      <c r="E91" s="40">
        <v>28933802</v>
      </c>
      <c r="F91" s="40">
        <v>0</v>
      </c>
      <c r="G91" s="40">
        <f>[1]Março!G91+C91</f>
        <v>2523580</v>
      </c>
    </row>
    <row r="92" spans="1:8" x14ac:dyDescent="0.25">
      <c r="A92" s="41" t="s">
        <v>75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>[1]Março!G92+C92</f>
        <v>0</v>
      </c>
    </row>
    <row r="93" spans="1:8" x14ac:dyDescent="0.25">
      <c r="A93" s="41" t="s">
        <v>9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>[1]Março!G93+C93</f>
        <v>0</v>
      </c>
    </row>
    <row r="94" spans="1:8" s="47" customFormat="1" x14ac:dyDescent="0.25">
      <c r="A94" s="41" t="s">
        <v>76</v>
      </c>
      <c r="B94" s="40">
        <v>4</v>
      </c>
      <c r="C94" s="40">
        <v>750</v>
      </c>
      <c r="D94" s="40">
        <v>208711.25</v>
      </c>
      <c r="E94" s="40">
        <v>37847.284359999998</v>
      </c>
      <c r="F94" s="40">
        <v>0</v>
      </c>
      <c r="G94" s="40">
        <f>[1]Março!G94+C94</f>
        <v>3000</v>
      </c>
      <c r="H94" s="35"/>
    </row>
    <row r="95" spans="1:8" x14ac:dyDescent="0.25">
      <c r="A95" s="41" t="s">
        <v>77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>[1]Março!G95+C95</f>
        <v>0</v>
      </c>
    </row>
    <row r="96" spans="1:8" x14ac:dyDescent="0.25">
      <c r="A96" s="41" t="s">
        <v>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>[1]Março!G96+C96</f>
        <v>0</v>
      </c>
    </row>
    <row r="97" spans="1:7" x14ac:dyDescent="0.25">
      <c r="A97" s="41" t="s">
        <v>78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>[1]Março!G97+C97</f>
        <v>0</v>
      </c>
    </row>
    <row r="98" spans="1:7" x14ac:dyDescent="0.25">
      <c r="A98" s="41" t="s">
        <v>79</v>
      </c>
      <c r="B98" s="40">
        <v>1948</v>
      </c>
      <c r="C98" s="40">
        <v>202719</v>
      </c>
      <c r="D98" s="40">
        <v>11133286</v>
      </c>
      <c r="E98" s="40">
        <v>2173071</v>
      </c>
      <c r="F98" s="40">
        <v>99046</v>
      </c>
      <c r="G98" s="40">
        <f>[1]Março!G98+C98</f>
        <v>756711</v>
      </c>
    </row>
    <row r="99" spans="1:7" x14ac:dyDescent="0.25">
      <c r="A99" s="41" t="s">
        <v>9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>[1]Março!G99+C99</f>
        <v>0</v>
      </c>
    </row>
    <row r="100" spans="1:7" x14ac:dyDescent="0.25">
      <c r="A100" s="41" t="s">
        <v>80</v>
      </c>
      <c r="B100" s="40">
        <v>25</v>
      </c>
      <c r="C100" s="40">
        <v>1185</v>
      </c>
      <c r="D100" s="40">
        <v>324750</v>
      </c>
      <c r="E100" s="40">
        <v>63628</v>
      </c>
      <c r="F100" s="40">
        <v>435</v>
      </c>
      <c r="G100" s="40">
        <f>[1]Março!G100+C100</f>
        <v>5815</v>
      </c>
    </row>
    <row r="101" spans="1:7" x14ac:dyDescent="0.25">
      <c r="A101" s="41" t="s">
        <v>81</v>
      </c>
      <c r="B101" s="40">
        <v>3</v>
      </c>
      <c r="C101" s="40">
        <v>8</v>
      </c>
      <c r="D101" s="40">
        <v>1332</v>
      </c>
      <c r="E101" s="40">
        <v>262</v>
      </c>
      <c r="F101" s="40">
        <v>2106</v>
      </c>
      <c r="G101" s="40">
        <f>[1]Março!G101+C101</f>
        <v>295</v>
      </c>
    </row>
    <row r="102" spans="1:7" x14ac:dyDescent="0.25">
      <c r="A102" s="41" t="s">
        <v>82</v>
      </c>
      <c r="B102" s="40">
        <v>656</v>
      </c>
      <c r="C102" s="40">
        <v>43312</v>
      </c>
      <c r="D102" s="40">
        <v>73234</v>
      </c>
      <c r="E102" s="40">
        <v>14290</v>
      </c>
      <c r="F102" s="40">
        <v>20366</v>
      </c>
      <c r="G102" s="40">
        <f>[1]Março!G102+C102</f>
        <v>315595</v>
      </c>
    </row>
    <row r="103" spans="1:7" x14ac:dyDescent="0.25">
      <c r="A103" s="41" t="s">
        <v>9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>[1]Março!G103+C103</f>
        <v>0</v>
      </c>
    </row>
    <row r="104" spans="1:7" x14ac:dyDescent="0.25">
      <c r="A104" s="41" t="s">
        <v>83</v>
      </c>
      <c r="B104" s="40">
        <v>2</v>
      </c>
      <c r="C104" s="40">
        <v>18</v>
      </c>
      <c r="D104" s="40">
        <v>4075</v>
      </c>
      <c r="E104" s="40">
        <v>796</v>
      </c>
      <c r="F104" s="40">
        <v>9</v>
      </c>
      <c r="G104" s="40">
        <f>[1]Março!G104+C104</f>
        <v>98</v>
      </c>
    </row>
    <row r="105" spans="1:7" x14ac:dyDescent="0.25">
      <c r="A105" s="41" t="s">
        <v>84</v>
      </c>
      <c r="B105" s="40">
        <v>114</v>
      </c>
      <c r="C105" s="40">
        <v>11545</v>
      </c>
      <c r="D105" s="40">
        <v>742131</v>
      </c>
      <c r="E105" s="40">
        <v>144249</v>
      </c>
      <c r="F105" s="40">
        <v>6713</v>
      </c>
      <c r="G105" s="40">
        <f>[1]Março!G105+C105</f>
        <v>60235</v>
      </c>
    </row>
    <row r="106" spans="1:7" x14ac:dyDescent="0.25">
      <c r="A106" s="41" t="s">
        <v>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>[1]Março!G106+C106</f>
        <v>0</v>
      </c>
    </row>
    <row r="107" spans="1:7" x14ac:dyDescent="0.25">
      <c r="A107" s="41" t="s">
        <v>85</v>
      </c>
      <c r="B107" s="40">
        <v>3</v>
      </c>
      <c r="C107" s="40">
        <v>5</v>
      </c>
      <c r="D107" s="40">
        <v>1009</v>
      </c>
      <c r="E107" s="40">
        <v>198</v>
      </c>
      <c r="F107" s="40">
        <v>2</v>
      </c>
      <c r="G107" s="40">
        <f>[1]Março!G107+C107</f>
        <v>23</v>
      </c>
    </row>
    <row r="108" spans="1:7" x14ac:dyDescent="0.25">
      <c r="A108" s="41" t="s">
        <v>86</v>
      </c>
      <c r="B108" s="40">
        <v>172</v>
      </c>
      <c r="C108" s="40">
        <v>17624</v>
      </c>
      <c r="D108" s="40">
        <v>586671</v>
      </c>
      <c r="E108" s="40">
        <v>115040</v>
      </c>
      <c r="F108" s="40">
        <v>5857</v>
      </c>
      <c r="G108" s="40">
        <f>[1]Março!G108+C108</f>
        <v>75250</v>
      </c>
    </row>
    <row r="109" spans="1:7" x14ac:dyDescent="0.25">
      <c r="A109" s="41" t="s">
        <v>9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>[1]Março!G109+C109</f>
        <v>0</v>
      </c>
    </row>
    <row r="110" spans="1:7" x14ac:dyDescent="0.25">
      <c r="A110" s="41" t="s">
        <v>87</v>
      </c>
      <c r="B110" s="40">
        <v>3</v>
      </c>
      <c r="C110" s="40">
        <v>13</v>
      </c>
      <c r="D110" s="40">
        <v>2950</v>
      </c>
      <c r="E110" s="40">
        <v>577</v>
      </c>
      <c r="F110" s="40">
        <v>6</v>
      </c>
      <c r="G110" s="40">
        <f>[1]Março!G110+C110</f>
        <v>245</v>
      </c>
    </row>
    <row r="111" spans="1:7" x14ac:dyDescent="0.25">
      <c r="A111" s="41" t="s">
        <v>88</v>
      </c>
      <c r="B111" s="40">
        <v>115</v>
      </c>
      <c r="C111" s="40">
        <v>7667</v>
      </c>
      <c r="D111" s="40">
        <v>1475524</v>
      </c>
      <c r="E111" s="40">
        <v>288210</v>
      </c>
      <c r="F111" s="40">
        <v>4905</v>
      </c>
      <c r="G111" s="40">
        <f>[1]Março!G111+C111</f>
        <v>30089</v>
      </c>
    </row>
    <row r="112" spans="1:7" x14ac:dyDescent="0.25">
      <c r="A112" s="41" t="s">
        <v>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>[1]Março!G112+C112</f>
        <v>0</v>
      </c>
    </row>
    <row r="113" spans="1:7" x14ac:dyDescent="0.25">
      <c r="A113" s="41" t="s">
        <v>89</v>
      </c>
      <c r="B113" s="40">
        <v>2</v>
      </c>
      <c r="C113" s="40">
        <v>4</v>
      </c>
      <c r="D113" s="40">
        <v>898</v>
      </c>
      <c r="E113" s="40">
        <v>175</v>
      </c>
      <c r="F113" s="40">
        <v>2</v>
      </c>
      <c r="G113" s="40">
        <f>[1]Março!G113+C113</f>
        <v>16</v>
      </c>
    </row>
    <row r="114" spans="1:7" x14ac:dyDescent="0.25">
      <c r="A114" s="41" t="s">
        <v>90</v>
      </c>
      <c r="B114" s="40">
        <v>582</v>
      </c>
      <c r="C114" s="40">
        <v>32585</v>
      </c>
      <c r="D114" s="40">
        <v>508022</v>
      </c>
      <c r="E114" s="40">
        <v>98980</v>
      </c>
      <c r="F114" s="40">
        <v>9033</v>
      </c>
      <c r="G114" s="40">
        <f>[1]Março!G114+C114</f>
        <v>100300</v>
      </c>
    </row>
    <row r="115" spans="1:7" x14ac:dyDescent="0.25">
      <c r="A115" s="41" t="s">
        <v>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>[1]Março!G115+C115</f>
        <v>0</v>
      </c>
    </row>
    <row r="116" spans="1:7" x14ac:dyDescent="0.25">
      <c r="A116" s="41" t="s">
        <v>91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>[1]Março!G116+C116</f>
        <v>0</v>
      </c>
    </row>
    <row r="117" spans="1:7" x14ac:dyDescent="0.25">
      <c r="A117" s="41" t="s">
        <v>92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>[1]Março!G117+C117</f>
        <v>0</v>
      </c>
    </row>
    <row r="118" spans="1:7" x14ac:dyDescent="0.25">
      <c r="A118" s="41" t="s">
        <v>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f>[1]Março!G118+C118</f>
        <v>0</v>
      </c>
    </row>
    <row r="119" spans="1:7" x14ac:dyDescent="0.25">
      <c r="A119" s="41" t="s">
        <v>93</v>
      </c>
      <c r="B119" s="40">
        <v>5</v>
      </c>
      <c r="C119" s="40">
        <v>120</v>
      </c>
      <c r="D119" s="40">
        <v>16106</v>
      </c>
      <c r="E119" s="40">
        <v>3145</v>
      </c>
      <c r="F119" s="40">
        <v>0</v>
      </c>
      <c r="G119" s="40">
        <f>[1]Março!G119+C119</f>
        <v>380</v>
      </c>
    </row>
    <row r="120" spans="1:7" x14ac:dyDescent="0.25">
      <c r="A120" s="41" t="s">
        <v>94</v>
      </c>
      <c r="B120" s="40">
        <v>22</v>
      </c>
      <c r="C120" s="40">
        <v>2247</v>
      </c>
      <c r="D120" s="40">
        <v>623</v>
      </c>
      <c r="E120" s="40">
        <v>121</v>
      </c>
      <c r="F120" s="40">
        <v>501</v>
      </c>
      <c r="G120" s="40">
        <f>[1]Março!G120+C120</f>
        <v>3473</v>
      </c>
    </row>
    <row r="121" spans="1:7" x14ac:dyDescent="0.25">
      <c r="A121" s="41" t="s">
        <v>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>[1]Março!G121+C121</f>
        <v>0</v>
      </c>
    </row>
    <row r="122" spans="1:7" x14ac:dyDescent="0.25">
      <c r="A122" s="41" t="s">
        <v>95</v>
      </c>
      <c r="B122" s="40">
        <v>2</v>
      </c>
      <c r="C122" s="40">
        <v>4</v>
      </c>
      <c r="D122" s="40">
        <v>1136</v>
      </c>
      <c r="E122" s="40">
        <v>222</v>
      </c>
      <c r="F122" s="40">
        <v>2</v>
      </c>
      <c r="G122" s="40">
        <f>[1]Março!G122+C122</f>
        <v>16</v>
      </c>
    </row>
    <row r="123" spans="1:7" x14ac:dyDescent="0.25">
      <c r="A123" s="41" t="s">
        <v>96</v>
      </c>
      <c r="B123" s="40">
        <v>121</v>
      </c>
      <c r="C123" s="40">
        <v>7235</v>
      </c>
      <c r="D123" s="40">
        <v>2080568</v>
      </c>
      <c r="E123" s="40">
        <v>406222</v>
      </c>
      <c r="F123" s="40">
        <v>2590</v>
      </c>
      <c r="G123" s="40">
        <f>[1]Março!G123+C123</f>
        <v>49521</v>
      </c>
    </row>
    <row r="124" spans="1:7" x14ac:dyDescent="0.25">
      <c r="A124" s="41" t="s">
        <v>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>[1]Março!G124+C124</f>
        <v>0</v>
      </c>
    </row>
    <row r="125" spans="1:7" x14ac:dyDescent="0.25">
      <c r="A125" s="41" t="s">
        <v>97</v>
      </c>
      <c r="B125" s="40">
        <v>2</v>
      </c>
      <c r="C125" s="40">
        <v>2</v>
      </c>
      <c r="D125" s="40">
        <v>461</v>
      </c>
      <c r="E125" s="40">
        <v>90</v>
      </c>
      <c r="F125" s="40">
        <v>1</v>
      </c>
      <c r="G125" s="40">
        <f>[1]Março!G125+C125</f>
        <v>8</v>
      </c>
    </row>
    <row r="126" spans="1:7" x14ac:dyDescent="0.25">
      <c r="A126" s="41" t="s">
        <v>98</v>
      </c>
      <c r="B126" s="40">
        <v>46</v>
      </c>
      <c r="C126" s="40">
        <v>5258</v>
      </c>
      <c r="D126" s="40">
        <v>160024</v>
      </c>
      <c r="E126" s="40">
        <v>31312</v>
      </c>
      <c r="F126" s="40">
        <v>2177</v>
      </c>
      <c r="G126" s="40">
        <f>[1]Março!G126+C126</f>
        <v>27639</v>
      </c>
    </row>
    <row r="127" spans="1:7" x14ac:dyDescent="0.25">
      <c r="A127" s="41" t="s">
        <v>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>[1]Março!G127+C127</f>
        <v>0</v>
      </c>
    </row>
    <row r="128" spans="1:7" x14ac:dyDescent="0.25">
      <c r="A128" s="41" t="s">
        <v>99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f>[1]Março!G128+C128</f>
        <v>0</v>
      </c>
    </row>
    <row r="129" spans="1:7" x14ac:dyDescent="0.25">
      <c r="A129" s="41" t="s">
        <v>100</v>
      </c>
      <c r="B129" s="40">
        <v>15</v>
      </c>
      <c r="C129" s="40">
        <v>2200</v>
      </c>
      <c r="D129" s="40">
        <v>29929</v>
      </c>
      <c r="E129" s="40">
        <v>5935</v>
      </c>
      <c r="F129" s="40">
        <v>719</v>
      </c>
      <c r="G129" s="40">
        <f>[1]Março!G129+C129</f>
        <v>9755</v>
      </c>
    </row>
    <row r="130" spans="1:7" x14ac:dyDescent="0.25">
      <c r="A130" s="41" t="s">
        <v>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>[1]Março!G130+C130</f>
        <v>0</v>
      </c>
    </row>
    <row r="131" spans="1:7" x14ac:dyDescent="0.25">
      <c r="A131" s="41" t="s">
        <v>101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>[1]Março!G131+C131</f>
        <v>0</v>
      </c>
    </row>
    <row r="132" spans="1:7" x14ac:dyDescent="0.25">
      <c r="A132" s="41" t="s">
        <v>102</v>
      </c>
      <c r="B132" s="40">
        <v>194</v>
      </c>
      <c r="C132" s="40">
        <v>35963</v>
      </c>
      <c r="D132" s="40">
        <v>1295949</v>
      </c>
      <c r="E132" s="40">
        <v>253405</v>
      </c>
      <c r="F132" s="40">
        <v>21272</v>
      </c>
      <c r="G132" s="40">
        <f>[1]Março!G132+C132</f>
        <v>123997</v>
      </c>
    </row>
    <row r="133" spans="1:7" x14ac:dyDescent="0.25">
      <c r="A133" s="41" t="s">
        <v>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>[1]Março!G133+C133</f>
        <v>0</v>
      </c>
    </row>
    <row r="134" spans="1:7" x14ac:dyDescent="0.25">
      <c r="A134" s="41" t="s">
        <v>103</v>
      </c>
      <c r="B134" s="40">
        <v>60</v>
      </c>
      <c r="C134" s="40">
        <v>4547</v>
      </c>
      <c r="D134" s="40">
        <v>108617</v>
      </c>
      <c r="E134" s="40">
        <v>21283</v>
      </c>
      <c r="F134" s="40">
        <v>1837</v>
      </c>
      <c r="G134" s="40">
        <f>[1]Março!G134+C134</f>
        <v>10515</v>
      </c>
    </row>
    <row r="135" spans="1:7" x14ac:dyDescent="0.25">
      <c r="A135" s="41" t="s">
        <v>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>[1]Março!G135+C135</f>
        <v>0</v>
      </c>
    </row>
    <row r="136" spans="1:7" x14ac:dyDescent="0.25">
      <c r="A136" s="41" t="s">
        <v>104</v>
      </c>
      <c r="B136" s="40">
        <v>37</v>
      </c>
      <c r="C136" s="40">
        <v>3765</v>
      </c>
      <c r="D136" s="40">
        <v>90326</v>
      </c>
      <c r="E136" s="40">
        <v>17751</v>
      </c>
      <c r="F136" s="40">
        <v>1224</v>
      </c>
      <c r="G136" s="40">
        <f>[1]Março!G136+C136</f>
        <v>8466</v>
      </c>
    </row>
    <row r="137" spans="1:7" x14ac:dyDescent="0.25">
      <c r="A137" s="41" t="s">
        <v>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>[1]Março!G137+C137</f>
        <v>0</v>
      </c>
    </row>
    <row r="138" spans="1:7" x14ac:dyDescent="0.25">
      <c r="A138" s="41" t="s">
        <v>105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>[1]Março!G138+C138</f>
        <v>0</v>
      </c>
    </row>
    <row r="139" spans="1:7" x14ac:dyDescent="0.25">
      <c r="A139" s="41" t="s">
        <v>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>[1]Março!G139+C139</f>
        <v>0</v>
      </c>
    </row>
    <row r="140" spans="1:7" x14ac:dyDescent="0.25">
      <c r="A140" s="29" t="s">
        <v>106</v>
      </c>
      <c r="B140" s="30"/>
      <c r="C140" s="30"/>
      <c r="D140" s="30"/>
      <c r="E140" s="30"/>
      <c r="F140" s="30"/>
      <c r="G140" s="30">
        <f>SUM(G68:G139)</f>
        <v>28882744</v>
      </c>
    </row>
    <row r="141" spans="1:7" x14ac:dyDescent="0.25">
      <c r="A141" s="25" t="s">
        <v>107</v>
      </c>
      <c r="B141" s="12">
        <v>21447</v>
      </c>
      <c r="C141" s="12">
        <v>50639</v>
      </c>
      <c r="D141" s="12">
        <v>28158989</v>
      </c>
      <c r="E141" s="12">
        <v>5498394</v>
      </c>
      <c r="F141" s="12">
        <v>4604</v>
      </c>
      <c r="G141" s="40">
        <f>[1]Março!G141+C141</f>
        <v>192850</v>
      </c>
    </row>
    <row r="142" spans="1:7" x14ac:dyDescent="0.25">
      <c r="A142" s="52" t="s">
        <v>108</v>
      </c>
      <c r="B142" s="51"/>
      <c r="C142" s="51"/>
      <c r="D142" s="51"/>
      <c r="E142" s="51"/>
      <c r="F142" s="51"/>
      <c r="G142" s="51">
        <f t="shared" ref="G142" si="2">SUM(G141)</f>
        <v>192850</v>
      </c>
    </row>
    <row r="143" spans="1:7" x14ac:dyDescent="0.25">
      <c r="A143" s="41" t="s">
        <v>109</v>
      </c>
      <c r="B143" s="40">
        <v>27015</v>
      </c>
      <c r="C143" s="40">
        <v>46002</v>
      </c>
      <c r="D143" s="40">
        <v>3577412</v>
      </c>
      <c r="E143" s="40">
        <v>695795</v>
      </c>
      <c r="F143" s="40">
        <v>21970</v>
      </c>
      <c r="G143" s="40">
        <f>[1]Março!G143+C143</f>
        <v>192354</v>
      </c>
    </row>
    <row r="144" spans="1:7" x14ac:dyDescent="0.25">
      <c r="A144" s="41" t="s">
        <v>9</v>
      </c>
      <c r="B144" s="35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>[1]Março!G144+C144</f>
        <v>0</v>
      </c>
    </row>
    <row r="145" spans="1:8" x14ac:dyDescent="0.25">
      <c r="A145" s="41" t="s">
        <v>110</v>
      </c>
      <c r="B145" s="35">
        <v>254</v>
      </c>
      <c r="C145" s="40">
        <v>15685</v>
      </c>
      <c r="D145" s="40">
        <v>25082</v>
      </c>
      <c r="E145" s="40">
        <v>4916</v>
      </c>
      <c r="F145" s="40">
        <v>28641</v>
      </c>
      <c r="G145" s="40">
        <f>[1]Março!G145+C145</f>
        <v>43661</v>
      </c>
    </row>
    <row r="146" spans="1:8" x14ac:dyDescent="0.25">
      <c r="A146" s="41" t="s">
        <v>111</v>
      </c>
      <c r="B146" s="40">
        <v>8</v>
      </c>
      <c r="C146" s="40">
        <v>442</v>
      </c>
      <c r="D146" s="40">
        <v>33548</v>
      </c>
      <c r="E146" s="40">
        <v>6480</v>
      </c>
      <c r="F146" s="40">
        <v>0</v>
      </c>
      <c r="G146" s="40">
        <f>[1]Março!G146+C146</f>
        <v>1644</v>
      </c>
    </row>
    <row r="147" spans="1:8" x14ac:dyDescent="0.25">
      <c r="A147" s="41" t="s">
        <v>112</v>
      </c>
      <c r="B147" s="40">
        <v>176</v>
      </c>
      <c r="C147" s="40">
        <v>12606</v>
      </c>
      <c r="D147" s="40">
        <v>13086</v>
      </c>
      <c r="E147" s="40">
        <v>2549</v>
      </c>
      <c r="F147" s="40">
        <v>28148</v>
      </c>
      <c r="G147" s="40">
        <f>[1]Março!G147+C147</f>
        <v>42999</v>
      </c>
    </row>
    <row r="148" spans="1:8" x14ac:dyDescent="0.25">
      <c r="A148" s="41" t="s">
        <v>113</v>
      </c>
      <c r="B148" s="40">
        <v>14</v>
      </c>
      <c r="C148" s="40">
        <v>824</v>
      </c>
      <c r="D148" s="40">
        <v>65253</v>
      </c>
      <c r="E148" s="40">
        <v>12584</v>
      </c>
      <c r="F148" s="40">
        <v>0</v>
      </c>
      <c r="G148" s="40">
        <f>[1]Março!G148+C148</f>
        <v>2606</v>
      </c>
    </row>
    <row r="149" spans="1:8" x14ac:dyDescent="0.25">
      <c r="A149" s="41" t="s">
        <v>114</v>
      </c>
      <c r="B149" s="40">
        <v>15820</v>
      </c>
      <c r="C149" s="40">
        <v>23256</v>
      </c>
      <c r="D149" s="40">
        <v>3154338</v>
      </c>
      <c r="E149" s="40">
        <v>615183</v>
      </c>
      <c r="F149" s="40">
        <v>8503</v>
      </c>
      <c r="G149" s="40">
        <f>[1]Março!G149+C149</f>
        <v>66854</v>
      </c>
    </row>
    <row r="150" spans="1:8" x14ac:dyDescent="0.25">
      <c r="A150" s="41" t="s">
        <v>9</v>
      </c>
      <c r="B150" s="40">
        <v>1</v>
      </c>
      <c r="C150" s="40">
        <v>2</v>
      </c>
      <c r="D150" s="40">
        <v>305.67167999999998</v>
      </c>
      <c r="E150" s="40">
        <v>57.6</v>
      </c>
      <c r="F150" s="40">
        <v>0</v>
      </c>
      <c r="G150" s="40">
        <f>[1]Março!G150+C150</f>
        <v>266</v>
      </c>
    </row>
    <row r="151" spans="1:8" x14ac:dyDescent="0.25">
      <c r="A151" s="41" t="s">
        <v>115</v>
      </c>
      <c r="B151" s="40">
        <v>13</v>
      </c>
      <c r="C151" s="40">
        <v>93</v>
      </c>
      <c r="D151" s="40">
        <v>686</v>
      </c>
      <c r="E151" s="40">
        <v>133</v>
      </c>
      <c r="F151" s="40">
        <v>217</v>
      </c>
      <c r="G151" s="40">
        <f>[1]Março!G151+C151</f>
        <v>270</v>
      </c>
    </row>
    <row r="152" spans="1:8" x14ac:dyDescent="0.25">
      <c r="A152" s="41" t="s">
        <v>111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>[1]Março!G152+C152</f>
        <v>0</v>
      </c>
    </row>
    <row r="153" spans="1:8" x14ac:dyDescent="0.25">
      <c r="A153" s="41" t="s">
        <v>116</v>
      </c>
      <c r="B153" s="40">
        <v>41</v>
      </c>
      <c r="C153" s="40">
        <v>185</v>
      </c>
      <c r="D153" s="40">
        <v>605</v>
      </c>
      <c r="E153" s="40">
        <v>118</v>
      </c>
      <c r="F153" s="40">
        <v>245</v>
      </c>
      <c r="G153" s="40">
        <f>[1]Março!G153+C153</f>
        <v>427</v>
      </c>
    </row>
    <row r="154" spans="1:8" x14ac:dyDescent="0.25">
      <c r="A154" s="41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0">
        <f>[1]Março!G154+C154</f>
        <v>0</v>
      </c>
    </row>
    <row r="155" spans="1:8" x14ac:dyDescent="0.25">
      <c r="A155" s="41" t="s">
        <v>117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f>[1]Março!G155+C155</f>
        <v>0</v>
      </c>
      <c r="H155" s="54"/>
    </row>
    <row r="156" spans="1:8" x14ac:dyDescent="0.25">
      <c r="A156" s="41" t="s">
        <v>9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f>[1]Março!G156+C156</f>
        <v>0</v>
      </c>
      <c r="H156" s="54"/>
    </row>
    <row r="157" spans="1:8" s="47" customFormat="1" x14ac:dyDescent="0.25">
      <c r="A157" s="41" t="s">
        <v>118</v>
      </c>
      <c r="B157" s="40">
        <v>187459</v>
      </c>
      <c r="C157" s="40">
        <v>337329</v>
      </c>
      <c r="D157" s="40">
        <v>8986065</v>
      </c>
      <c r="E157" s="40">
        <v>1755052</v>
      </c>
      <c r="F157" s="40">
        <v>126808</v>
      </c>
      <c r="G157" s="40">
        <f>[1]Março!G157+C157</f>
        <v>1340163</v>
      </c>
      <c r="H157" s="35"/>
    </row>
    <row r="158" spans="1:8" x14ac:dyDescent="0.25">
      <c r="A158" s="41" t="s">
        <v>119</v>
      </c>
      <c r="B158" s="40">
        <v>96</v>
      </c>
      <c r="C158" s="40">
        <f>2921*2</f>
        <v>5842</v>
      </c>
      <c r="D158" s="40">
        <v>154985</v>
      </c>
      <c r="E158" s="40">
        <v>30116</v>
      </c>
      <c r="F158" s="40">
        <v>0</v>
      </c>
      <c r="G158" s="40">
        <f>[1]Março!G158+C158</f>
        <v>7230</v>
      </c>
    </row>
    <row r="159" spans="1:8" x14ac:dyDescent="0.25">
      <c r="A159" s="41" t="s">
        <v>120</v>
      </c>
      <c r="B159" s="40">
        <v>281</v>
      </c>
      <c r="C159" s="40">
        <v>40675</v>
      </c>
      <c r="D159" s="40">
        <v>24823</v>
      </c>
      <c r="E159" s="40">
        <v>4859</v>
      </c>
      <c r="F159" s="40">
        <v>122401</v>
      </c>
      <c r="G159" s="40">
        <f>[1]Março!G159+C159</f>
        <v>151336</v>
      </c>
    </row>
    <row r="160" spans="1:8" x14ac:dyDescent="0.25">
      <c r="A160" s="41" t="s">
        <v>111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40">
        <f>[1]Março!G160+C160</f>
        <v>6388</v>
      </c>
    </row>
    <row r="161" spans="1:7" x14ac:dyDescent="0.25">
      <c r="A161" s="41" t="s">
        <v>121</v>
      </c>
      <c r="B161" s="12">
        <v>204</v>
      </c>
      <c r="C161" s="12">
        <v>44460</v>
      </c>
      <c r="D161" s="12">
        <v>27491</v>
      </c>
      <c r="E161" s="12">
        <v>5339</v>
      </c>
      <c r="F161" s="11">
        <v>101929</v>
      </c>
      <c r="G161" s="40">
        <f>[1]Março!G161+C161</f>
        <v>147470</v>
      </c>
    </row>
    <row r="162" spans="1:7" x14ac:dyDescent="0.25">
      <c r="A162" s="41" t="s">
        <v>122</v>
      </c>
      <c r="B162" s="40">
        <v>20</v>
      </c>
      <c r="C162" s="40">
        <v>2741</v>
      </c>
      <c r="D162" s="40">
        <v>82064</v>
      </c>
      <c r="E162" s="40">
        <v>16035</v>
      </c>
      <c r="F162" s="40">
        <v>0</v>
      </c>
      <c r="G162" s="40">
        <f>[1]Março!G162+C162</f>
        <v>11645</v>
      </c>
    </row>
    <row r="163" spans="1:7" x14ac:dyDescent="0.25">
      <c r="A163" s="41" t="s">
        <v>123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f>[1]Março!G163+C163</f>
        <v>0</v>
      </c>
    </row>
    <row r="164" spans="1:7" x14ac:dyDescent="0.25">
      <c r="A164" s="41" t="s">
        <v>121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f>[1]Março!G164+C164</f>
        <v>0</v>
      </c>
    </row>
    <row r="165" spans="1:7" x14ac:dyDescent="0.25">
      <c r="A165" s="41" t="s">
        <v>113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f>[1]Março!G165+C165</f>
        <v>0</v>
      </c>
    </row>
    <row r="166" spans="1:7" x14ac:dyDescent="0.25">
      <c r="A166" s="41" t="s">
        <v>124</v>
      </c>
      <c r="B166" s="40">
        <v>2921</v>
      </c>
      <c r="C166" s="40">
        <v>12112</v>
      </c>
      <c r="D166" s="40">
        <v>720532</v>
      </c>
      <c r="E166" s="40">
        <v>140572</v>
      </c>
      <c r="F166" s="40">
        <v>3220</v>
      </c>
      <c r="G166" s="40">
        <f>[1]Março!G166+C166</f>
        <v>59661</v>
      </c>
    </row>
    <row r="167" spans="1:7" x14ac:dyDescent="0.25">
      <c r="A167" s="41" t="s">
        <v>120</v>
      </c>
      <c r="B167" s="40">
        <v>49</v>
      </c>
      <c r="C167" s="40">
        <v>876</v>
      </c>
      <c r="D167" s="40">
        <v>1302</v>
      </c>
      <c r="E167" s="40">
        <v>255</v>
      </c>
      <c r="F167" s="40">
        <v>7156</v>
      </c>
      <c r="G167" s="40">
        <f>[1]Março!G167+C167</f>
        <v>10668</v>
      </c>
    </row>
    <row r="168" spans="1:7" x14ac:dyDescent="0.25">
      <c r="A168" s="41" t="s">
        <v>111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f>[1]Março!G168+C168</f>
        <v>100</v>
      </c>
    </row>
    <row r="169" spans="1:7" x14ac:dyDescent="0.25">
      <c r="A169" s="41" t="s">
        <v>121</v>
      </c>
      <c r="B169" s="40">
        <v>41</v>
      </c>
      <c r="C169" s="40">
        <v>1091</v>
      </c>
      <c r="D169" s="40">
        <v>1981</v>
      </c>
      <c r="E169" s="40">
        <v>387</v>
      </c>
      <c r="F169" s="40">
        <v>2261</v>
      </c>
      <c r="G169" s="40">
        <f>[1]Março!G169+C169</f>
        <v>12990</v>
      </c>
    </row>
    <row r="170" spans="1:7" x14ac:dyDescent="0.25">
      <c r="A170" s="41" t="s">
        <v>113</v>
      </c>
      <c r="B170" s="40">
        <v>38</v>
      </c>
      <c r="C170" s="40">
        <v>3586</v>
      </c>
      <c r="D170" s="40">
        <v>236483</v>
      </c>
      <c r="E170" s="40">
        <v>46238</v>
      </c>
      <c r="F170" s="40">
        <v>0</v>
      </c>
      <c r="G170" s="40">
        <f>[1]Março!G170+C170</f>
        <v>5200</v>
      </c>
    </row>
    <row r="171" spans="1:7" x14ac:dyDescent="0.25">
      <c r="A171" s="41" t="s">
        <v>125</v>
      </c>
      <c r="B171" s="40">
        <v>0</v>
      </c>
      <c r="C171" s="40">
        <v>0</v>
      </c>
      <c r="D171" s="40">
        <v>0</v>
      </c>
      <c r="E171" s="40">
        <v>0</v>
      </c>
      <c r="F171" s="40">
        <v>85</v>
      </c>
      <c r="G171" s="40">
        <f>[1]Março!G171+C171</f>
        <v>362</v>
      </c>
    </row>
    <row r="172" spans="1:7" x14ac:dyDescent="0.25">
      <c r="A172" s="41" t="s">
        <v>119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f>[1]Março!G172+C172</f>
        <v>0</v>
      </c>
    </row>
    <row r="173" spans="1:7" x14ac:dyDescent="0.25">
      <c r="A173" s="41" t="s">
        <v>120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f>[1]Março!G173+C173</f>
        <v>0</v>
      </c>
    </row>
    <row r="174" spans="1:7" x14ac:dyDescent="0.25">
      <c r="A174" s="41" t="s">
        <v>111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f>[1]Março!G174+C174</f>
        <v>0</v>
      </c>
    </row>
    <row r="175" spans="1:7" x14ac:dyDescent="0.25">
      <c r="A175" s="41" t="s">
        <v>121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f>[1]Março!G175+C175</f>
        <v>0</v>
      </c>
    </row>
    <row r="176" spans="1:7" x14ac:dyDescent="0.25">
      <c r="A176" s="41" t="s">
        <v>113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f>[1]Março!G176+C176</f>
        <v>0</v>
      </c>
    </row>
    <row r="177" spans="1:7" x14ac:dyDescent="0.25">
      <c r="A177" s="41" t="s">
        <v>126</v>
      </c>
      <c r="B177" s="40">
        <v>429</v>
      </c>
      <c r="C177" s="40">
        <v>5683</v>
      </c>
      <c r="D177" s="40">
        <v>412370</v>
      </c>
      <c r="E177" s="40">
        <v>80284</v>
      </c>
      <c r="F177" s="40">
        <v>10033</v>
      </c>
      <c r="G177" s="40">
        <f>[1]Março!G177+C177</f>
        <v>20546</v>
      </c>
    </row>
    <row r="178" spans="1:7" x14ac:dyDescent="0.25">
      <c r="A178" s="41" t="s">
        <v>119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f>[1]Março!G178+C178</f>
        <v>0</v>
      </c>
    </row>
    <row r="179" spans="1:7" x14ac:dyDescent="0.25">
      <c r="A179" s="41" t="s">
        <v>115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f>[1]Março!G179+C179</f>
        <v>0</v>
      </c>
    </row>
    <row r="180" spans="1:7" x14ac:dyDescent="0.25">
      <c r="A180" s="41" t="s">
        <v>111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f>[1]Março!G180+C180</f>
        <v>0</v>
      </c>
    </row>
    <row r="181" spans="1:7" x14ac:dyDescent="0.25">
      <c r="A181" s="41" t="s">
        <v>116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f>[1]Março!G181+C181</f>
        <v>0</v>
      </c>
    </row>
    <row r="182" spans="1:7" x14ac:dyDescent="0.25">
      <c r="A182" s="41" t="s">
        <v>127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f>[1]Março!G182+C182</f>
        <v>0</v>
      </c>
    </row>
    <row r="183" spans="1:7" x14ac:dyDescent="0.25">
      <c r="A183" s="41" t="s">
        <v>128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f>[1]Março!G183+C183</f>
        <v>0</v>
      </c>
    </row>
    <row r="184" spans="1:7" x14ac:dyDescent="0.25">
      <c r="A184" s="35" t="s">
        <v>129</v>
      </c>
      <c r="B184" s="35">
        <v>4</v>
      </c>
      <c r="C184" s="35">
        <v>193</v>
      </c>
      <c r="D184" s="35">
        <v>17068</v>
      </c>
      <c r="E184" s="35">
        <v>3385</v>
      </c>
      <c r="F184" s="35">
        <v>0</v>
      </c>
      <c r="G184" s="40">
        <f>[1]Março!G184+C184</f>
        <v>9211</v>
      </c>
    </row>
    <row r="185" spans="1:7" x14ac:dyDescent="0.25">
      <c r="A185" s="35" t="s">
        <v>130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40">
        <f>[1]Março!G185+C185</f>
        <v>0</v>
      </c>
    </row>
    <row r="186" spans="1:7" x14ac:dyDescent="0.25">
      <c r="A186" s="35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40">
        <f>[1]Março!G186+C186</f>
        <v>0</v>
      </c>
    </row>
    <row r="187" spans="1:7" x14ac:dyDescent="0.25">
      <c r="A187" s="35" t="s">
        <v>131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40">
        <f>[1]Março!G187+C187</f>
        <v>0</v>
      </c>
    </row>
    <row r="188" spans="1:7" x14ac:dyDescent="0.25">
      <c r="A188" s="35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40">
        <f>[1]Março!G188+C188</f>
        <v>0</v>
      </c>
    </row>
    <row r="189" spans="1:7" x14ac:dyDescent="0.25">
      <c r="A189" s="35" t="s">
        <v>132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40">
        <f>[1]Março!G189+C189</f>
        <v>0</v>
      </c>
    </row>
    <row r="190" spans="1:7" x14ac:dyDescent="0.25">
      <c r="A190" s="50" t="s">
        <v>133</v>
      </c>
      <c r="B190" s="49">
        <f>SUM(B143:B189)</f>
        <v>234884</v>
      </c>
      <c r="C190" s="49">
        <f t="shared" ref="C190:G190" si="3">SUM(C143:C189)</f>
        <v>553683</v>
      </c>
      <c r="D190" s="49">
        <f t="shared" si="3"/>
        <v>17535479.67168</v>
      </c>
      <c r="E190" s="49">
        <f t="shared" si="3"/>
        <v>3420337.6</v>
      </c>
      <c r="F190" s="49">
        <f t="shared" si="3"/>
        <v>461617</v>
      </c>
      <c r="G190" s="49">
        <f t="shared" si="3"/>
        <v>2134051</v>
      </c>
    </row>
    <row r="191" spans="1:7" x14ac:dyDescent="0.25">
      <c r="A191" s="41" t="s">
        <v>134</v>
      </c>
      <c r="B191" s="11">
        <v>8010</v>
      </c>
      <c r="C191" s="11">
        <v>2422000</v>
      </c>
      <c r="D191" s="11">
        <v>29568</v>
      </c>
      <c r="E191" s="11">
        <v>5760</v>
      </c>
      <c r="F191" s="11">
        <v>302700</v>
      </c>
      <c r="G191" s="40">
        <f>[1]Março!G191+C191</f>
        <v>7076300</v>
      </c>
    </row>
    <row r="192" spans="1:7" x14ac:dyDescent="0.25">
      <c r="A192" s="41" t="s">
        <v>135</v>
      </c>
      <c r="B192" s="11">
        <v>6321</v>
      </c>
      <c r="C192" s="11">
        <v>6164300</v>
      </c>
      <c r="D192" s="11">
        <v>70737</v>
      </c>
      <c r="E192" s="11">
        <v>13770</v>
      </c>
      <c r="F192" s="11">
        <v>1367600</v>
      </c>
      <c r="G192" s="40">
        <f>[1]Março!G192+C192</f>
        <v>22910900</v>
      </c>
    </row>
    <row r="193" spans="1:7" x14ac:dyDescent="0.25">
      <c r="A193" s="41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0">
        <f>[1]Março!G193+C193</f>
        <v>0</v>
      </c>
    </row>
    <row r="194" spans="1:7" x14ac:dyDescent="0.25">
      <c r="A194" s="41" t="s">
        <v>137</v>
      </c>
      <c r="B194" s="11">
        <v>5508</v>
      </c>
      <c r="C194" s="11">
        <v>2516200</v>
      </c>
      <c r="D194" s="11">
        <v>84738</v>
      </c>
      <c r="E194" s="11">
        <v>16414</v>
      </c>
      <c r="F194" s="11">
        <v>1023800</v>
      </c>
      <c r="G194" s="40">
        <f>[1]Março!G194+C194</f>
        <v>12790600</v>
      </c>
    </row>
    <row r="195" spans="1:7" x14ac:dyDescent="0.25">
      <c r="A195" s="41" t="s">
        <v>138</v>
      </c>
      <c r="B195" s="11">
        <v>3576</v>
      </c>
      <c r="C195" s="11">
        <v>2473300</v>
      </c>
      <c r="D195" s="11">
        <v>35409</v>
      </c>
      <c r="E195" s="11">
        <v>6931</v>
      </c>
      <c r="F195" s="11">
        <v>156700</v>
      </c>
      <c r="G195" s="40">
        <f>[1]Março!G195+C195</f>
        <v>16568700</v>
      </c>
    </row>
    <row r="196" spans="1:7" x14ac:dyDescent="0.25">
      <c r="A196" s="41" t="s">
        <v>139</v>
      </c>
      <c r="B196" s="11">
        <v>2049</v>
      </c>
      <c r="C196" s="11">
        <v>1312600</v>
      </c>
      <c r="D196" s="11">
        <v>17484</v>
      </c>
      <c r="E196" s="11">
        <v>3413</v>
      </c>
      <c r="F196" s="11">
        <v>513400</v>
      </c>
      <c r="G196" s="40">
        <f>[1]Março!G196+C196</f>
        <v>6076600</v>
      </c>
    </row>
    <row r="197" spans="1:7" x14ac:dyDescent="0.25">
      <c r="A197" s="41" t="s">
        <v>140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f>[1]Março!G197+C197</f>
        <v>0</v>
      </c>
    </row>
    <row r="198" spans="1:7" x14ac:dyDescent="0.25">
      <c r="A198" s="41" t="s">
        <v>141</v>
      </c>
      <c r="B198" s="11">
        <v>414</v>
      </c>
      <c r="C198" s="11">
        <v>1141300</v>
      </c>
      <c r="D198" s="11">
        <v>6254</v>
      </c>
      <c r="E198" s="11">
        <v>1223</v>
      </c>
      <c r="F198" s="11">
        <v>615000</v>
      </c>
      <c r="G198" s="40">
        <f>[1]Março!G198+C198</f>
        <v>10888700</v>
      </c>
    </row>
    <row r="199" spans="1:7" x14ac:dyDescent="0.25">
      <c r="A199" s="41" t="s">
        <v>142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f>[1]Março!G199+C199</f>
        <v>0</v>
      </c>
    </row>
    <row r="200" spans="1:7" x14ac:dyDescent="0.25">
      <c r="A200" s="41" t="s">
        <v>143</v>
      </c>
      <c r="B200" s="11">
        <v>3252</v>
      </c>
      <c r="C200" s="11">
        <v>1306760</v>
      </c>
      <c r="D200" s="11">
        <v>15473</v>
      </c>
      <c r="E200" s="11">
        <v>3018</v>
      </c>
      <c r="F200" s="11">
        <v>4576490</v>
      </c>
      <c r="G200" s="40">
        <f>[1]Março!G200+C200</f>
        <v>15335460</v>
      </c>
    </row>
    <row r="201" spans="1:7" x14ac:dyDescent="0.25">
      <c r="A201" s="41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0">
        <f>[1]Março!G201+C201</f>
        <v>0</v>
      </c>
    </row>
    <row r="202" spans="1:7" x14ac:dyDescent="0.25">
      <c r="A202" s="41" t="s">
        <v>145</v>
      </c>
      <c r="B202" s="11">
        <v>3807</v>
      </c>
      <c r="C202" s="11">
        <v>1700200</v>
      </c>
      <c r="D202" s="11">
        <v>25098</v>
      </c>
      <c r="E202" s="11">
        <v>4891</v>
      </c>
      <c r="F202" s="11">
        <v>213800</v>
      </c>
      <c r="G202" s="40">
        <f>[1]Março!G202+C202</f>
        <v>12797700</v>
      </c>
    </row>
    <row r="203" spans="1:7" x14ac:dyDescent="0.25">
      <c r="A203" s="41" t="s">
        <v>146</v>
      </c>
      <c r="B203" s="11">
        <v>5846</v>
      </c>
      <c r="C203" s="11">
        <v>1915200</v>
      </c>
      <c r="D203" s="11">
        <v>75876</v>
      </c>
      <c r="E203" s="11">
        <v>14837</v>
      </c>
      <c r="F203" s="11">
        <v>150000</v>
      </c>
      <c r="G203" s="40">
        <f>[1]Março!G203+C203</f>
        <v>8849200</v>
      </c>
    </row>
    <row r="204" spans="1:7" x14ac:dyDescent="0.25">
      <c r="A204" s="41" t="s">
        <v>147</v>
      </c>
      <c r="B204" s="11">
        <v>18298</v>
      </c>
      <c r="C204" s="11">
        <v>8318060</v>
      </c>
      <c r="D204" s="11">
        <v>171674</v>
      </c>
      <c r="E204" s="11">
        <v>33380</v>
      </c>
      <c r="F204" s="11">
        <v>1875820</v>
      </c>
      <c r="G204" s="40">
        <f>[1]Março!G204+C204</f>
        <v>18815460</v>
      </c>
    </row>
    <row r="205" spans="1:7" x14ac:dyDescent="0.25">
      <c r="A205" s="41" t="s">
        <v>148</v>
      </c>
      <c r="B205" s="11">
        <v>31093</v>
      </c>
      <c r="C205" s="11">
        <v>3303100</v>
      </c>
      <c r="D205" s="11">
        <v>97672</v>
      </c>
      <c r="E205" s="11">
        <v>18949</v>
      </c>
      <c r="F205" s="11">
        <v>431200</v>
      </c>
      <c r="G205" s="40">
        <f>[1]Março!G205+C205</f>
        <v>8245200</v>
      </c>
    </row>
    <row r="206" spans="1:7" x14ac:dyDescent="0.25">
      <c r="A206" s="41" t="s">
        <v>149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f>[1]Março!G206+C206</f>
        <v>0</v>
      </c>
    </row>
    <row r="207" spans="1:7" x14ac:dyDescent="0.25">
      <c r="A207" s="41" t="s">
        <v>150</v>
      </c>
      <c r="B207" s="40">
        <v>2660</v>
      </c>
      <c r="C207" s="40">
        <v>539800</v>
      </c>
      <c r="D207" s="40">
        <v>5262</v>
      </c>
      <c r="E207" s="40">
        <v>1016</v>
      </c>
      <c r="F207" s="40">
        <v>282300</v>
      </c>
      <c r="G207" s="40">
        <f>[1]Março!G207+C207</f>
        <v>3321905</v>
      </c>
    </row>
    <row r="208" spans="1:7" x14ac:dyDescent="0.25">
      <c r="A208" s="41" t="s">
        <v>151</v>
      </c>
      <c r="B208" s="40">
        <v>6654</v>
      </c>
      <c r="C208" s="40">
        <v>3948200</v>
      </c>
      <c r="D208" s="40">
        <v>128935</v>
      </c>
      <c r="E208" s="40">
        <v>25126</v>
      </c>
      <c r="F208" s="40">
        <v>778400</v>
      </c>
      <c r="G208" s="40">
        <f>[1]Março!G208+C208</f>
        <v>19837800</v>
      </c>
    </row>
    <row r="209" spans="1:8" x14ac:dyDescent="0.25">
      <c r="A209" s="41" t="s">
        <v>152</v>
      </c>
      <c r="B209" s="40">
        <v>7375</v>
      </c>
      <c r="C209" s="40">
        <v>3049700</v>
      </c>
      <c r="D209" s="40">
        <v>68013</v>
      </c>
      <c r="E209" s="40">
        <v>13259</v>
      </c>
      <c r="F209" s="40">
        <v>137800</v>
      </c>
      <c r="G209" s="40">
        <f>[1]Março!G209+C209</f>
        <v>10945400</v>
      </c>
    </row>
    <row r="210" spans="1:8" x14ac:dyDescent="0.25">
      <c r="A210" s="41" t="s">
        <v>153</v>
      </c>
      <c r="B210" s="40">
        <v>16590</v>
      </c>
      <c r="C210" s="40">
        <v>8634300</v>
      </c>
      <c r="D210" s="40">
        <v>141572</v>
      </c>
      <c r="E210" s="40">
        <v>27511</v>
      </c>
      <c r="F210" s="40">
        <v>426400</v>
      </c>
      <c r="G210" s="40">
        <f>[1]Março!G210+C210</f>
        <v>28373600</v>
      </c>
    </row>
    <row r="211" spans="1:8" x14ac:dyDescent="0.25">
      <c r="A211" s="41" t="s">
        <v>154</v>
      </c>
      <c r="B211" s="40">
        <v>4329</v>
      </c>
      <c r="C211" s="40">
        <v>12195600</v>
      </c>
      <c r="D211" s="40">
        <v>18190</v>
      </c>
      <c r="E211" s="40">
        <v>3522</v>
      </c>
      <c r="F211" s="40">
        <v>13929100</v>
      </c>
      <c r="G211" s="40">
        <f>[1]Março!G211+C211</f>
        <v>60352200</v>
      </c>
    </row>
    <row r="212" spans="1:8" x14ac:dyDescent="0.25">
      <c r="A212" s="41" t="s">
        <v>155</v>
      </c>
      <c r="B212" s="40">
        <v>4876</v>
      </c>
      <c r="C212" s="40">
        <v>2078900</v>
      </c>
      <c r="D212" s="40">
        <v>35405</v>
      </c>
      <c r="E212" s="40">
        <v>6890</v>
      </c>
      <c r="F212" s="40">
        <v>393900</v>
      </c>
      <c r="G212" s="40">
        <f>[1]Março!G212+C212</f>
        <v>12014000</v>
      </c>
    </row>
    <row r="213" spans="1:8" x14ac:dyDescent="0.25">
      <c r="A213" s="41" t="s">
        <v>156</v>
      </c>
      <c r="B213" s="11">
        <v>662</v>
      </c>
      <c r="C213" s="11">
        <v>1934400</v>
      </c>
      <c r="D213" s="11">
        <v>4119</v>
      </c>
      <c r="E213" s="11">
        <v>799</v>
      </c>
      <c r="F213" s="11">
        <v>96700</v>
      </c>
      <c r="G213" s="40">
        <f>[1]Março!G213+C213</f>
        <v>6105100</v>
      </c>
    </row>
    <row r="214" spans="1:8" x14ac:dyDescent="0.25">
      <c r="A214" s="41" t="s">
        <v>157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f>[1]Março!G214+C214</f>
        <v>0</v>
      </c>
    </row>
    <row r="215" spans="1:8" x14ac:dyDescent="0.25">
      <c r="A215" s="41" t="s">
        <v>158</v>
      </c>
      <c r="B215" s="11">
        <v>1238</v>
      </c>
      <c r="C215" s="11">
        <v>686200</v>
      </c>
      <c r="D215" s="11">
        <v>1740</v>
      </c>
      <c r="E215" s="11">
        <v>335</v>
      </c>
      <c r="F215" s="11">
        <v>376800</v>
      </c>
      <c r="G215" s="40">
        <f>[1]Março!G215+C215</f>
        <v>3844300</v>
      </c>
    </row>
    <row r="216" spans="1:8" x14ac:dyDescent="0.25">
      <c r="A216" s="41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0">
        <f>[1]Março!G216+C216</f>
        <v>0</v>
      </c>
    </row>
    <row r="217" spans="1:8" s="47" customFormat="1" x14ac:dyDescent="0.25">
      <c r="A217" s="41" t="s">
        <v>160</v>
      </c>
      <c r="B217" s="13">
        <v>22435</v>
      </c>
      <c r="C217" s="13">
        <v>23159000</v>
      </c>
      <c r="D217" s="13">
        <v>922019</v>
      </c>
      <c r="E217" s="13">
        <v>180099</v>
      </c>
      <c r="F217" s="13">
        <v>9845400</v>
      </c>
      <c r="G217" s="40">
        <f>[1]Março!G217+C217</f>
        <v>76763500</v>
      </c>
      <c r="H217" s="35"/>
    </row>
    <row r="218" spans="1:8" x14ac:dyDescent="0.25">
      <c r="A218" s="4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0">
        <f>[1]Março!G218+C218</f>
        <v>0</v>
      </c>
    </row>
    <row r="219" spans="1:8" x14ac:dyDescent="0.25">
      <c r="A219" s="41" t="s">
        <v>162</v>
      </c>
      <c r="B219" s="11">
        <v>8831</v>
      </c>
      <c r="C219" s="11">
        <v>1362400</v>
      </c>
      <c r="D219" s="11">
        <v>41583</v>
      </c>
      <c r="E219" s="11">
        <v>8072</v>
      </c>
      <c r="F219" s="11">
        <v>162200</v>
      </c>
      <c r="G219" s="40">
        <f>[1]Março!G219+C219</f>
        <v>6441900</v>
      </c>
    </row>
    <row r="220" spans="1:8" x14ac:dyDescent="0.25">
      <c r="A220" s="41" t="s">
        <v>163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f>[1]Março!G220+C220</f>
        <v>0</v>
      </c>
    </row>
    <row r="221" spans="1:8" x14ac:dyDescent="0.25">
      <c r="A221" s="41" t="s">
        <v>164</v>
      </c>
      <c r="B221" s="40">
        <v>9673</v>
      </c>
      <c r="C221" s="40">
        <v>4065600</v>
      </c>
      <c r="D221" s="40">
        <v>210838</v>
      </c>
      <c r="E221" s="40">
        <v>41057</v>
      </c>
      <c r="F221" s="40">
        <v>812100</v>
      </c>
      <c r="G221" s="40">
        <f>[1]Março!G221+C221</f>
        <v>20129400</v>
      </c>
    </row>
    <row r="222" spans="1:8" x14ac:dyDescent="0.25">
      <c r="A222" s="41" t="s">
        <v>165</v>
      </c>
      <c r="B222" s="40">
        <v>4300</v>
      </c>
      <c r="C222" s="40">
        <v>1273500</v>
      </c>
      <c r="D222" s="40">
        <v>79532</v>
      </c>
      <c r="E222" s="40">
        <v>15543</v>
      </c>
      <c r="F222" s="40">
        <v>130500</v>
      </c>
      <c r="G222" s="40">
        <f>[1]Março!G222+C222</f>
        <v>5982000</v>
      </c>
    </row>
    <row r="223" spans="1:8" x14ac:dyDescent="0.25">
      <c r="A223" s="41" t="s">
        <v>166</v>
      </c>
      <c r="B223" s="11">
        <v>6104</v>
      </c>
      <c r="C223" s="11">
        <v>5299300</v>
      </c>
      <c r="D223" s="11">
        <v>50681</v>
      </c>
      <c r="E223" s="11">
        <v>9902</v>
      </c>
      <c r="F223" s="11">
        <v>298100</v>
      </c>
      <c r="G223" s="40">
        <f>[1]Março!G223+C223</f>
        <v>15087700</v>
      </c>
    </row>
    <row r="224" spans="1:8" x14ac:dyDescent="0.25">
      <c r="A224" s="41" t="s">
        <v>167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f>[1]Março!G224+C224</f>
        <v>0</v>
      </c>
    </row>
    <row r="225" spans="1:7" x14ac:dyDescent="0.25">
      <c r="A225" s="41" t="s">
        <v>168</v>
      </c>
      <c r="B225" s="11">
        <v>74662</v>
      </c>
      <c r="C225" s="11">
        <v>23360900</v>
      </c>
      <c r="D225" s="11">
        <v>1461162</v>
      </c>
      <c r="E225" s="11">
        <v>285453</v>
      </c>
      <c r="F225" s="11">
        <v>4330200</v>
      </c>
      <c r="G225" s="40">
        <f>[1]Março!G225+C225</f>
        <v>78369000</v>
      </c>
    </row>
    <row r="226" spans="1:7" x14ac:dyDescent="0.25">
      <c r="A226" s="41" t="s">
        <v>169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f>[1]Março!G226+C226</f>
        <v>0</v>
      </c>
    </row>
    <row r="227" spans="1:7" x14ac:dyDescent="0.25">
      <c r="A227" s="41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0">
        <f>[1]Março!G227+C227</f>
        <v>0</v>
      </c>
    </row>
    <row r="228" spans="1:7" x14ac:dyDescent="0.25">
      <c r="A228" s="41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0">
        <f>[1]Março!G228+C228</f>
        <v>0</v>
      </c>
    </row>
    <row r="229" spans="1:7" x14ac:dyDescent="0.25">
      <c r="A229" s="41" t="s">
        <v>172</v>
      </c>
      <c r="B229" s="11">
        <v>3409</v>
      </c>
      <c r="C229" s="11">
        <v>975100</v>
      </c>
      <c r="D229" s="11">
        <v>37735</v>
      </c>
      <c r="E229" s="11">
        <v>7336</v>
      </c>
      <c r="F229" s="11">
        <v>271700</v>
      </c>
      <c r="G229" s="40">
        <f>[1]Março!G229+C229</f>
        <v>4091900</v>
      </c>
    </row>
    <row r="230" spans="1:7" ht="13" x14ac:dyDescent="0.3">
      <c r="A230" s="39" t="s">
        <v>173</v>
      </c>
      <c r="B230" s="42">
        <f>SUM(B192:B229)</f>
        <v>253962</v>
      </c>
      <c r="C230" s="42">
        <f>SUM(C192:C229)</f>
        <v>122713920</v>
      </c>
      <c r="D230" s="42">
        <f>SUM(D192:D229)</f>
        <v>3807201</v>
      </c>
      <c r="E230" s="42">
        <f>SUM(E193:E229)</f>
        <v>728976</v>
      </c>
      <c r="F230" s="42">
        <f>SUM(F192:F229)</f>
        <v>43195410</v>
      </c>
      <c r="G230" s="42">
        <f>SUM(G191:G229)</f>
        <v>492014525</v>
      </c>
    </row>
    <row r="231" spans="1:7" ht="13.5" thickBot="1" x14ac:dyDescent="0.35">
      <c r="A231" s="39" t="s">
        <v>174</v>
      </c>
      <c r="B231" s="42">
        <f t="shared" ref="B231:F231" si="4">SUM(B190,B142,B140,B67,B26,B230)</f>
        <v>7746444</v>
      </c>
      <c r="C231" s="42">
        <f t="shared" si="4"/>
        <v>452567266</v>
      </c>
      <c r="D231" s="42">
        <f t="shared" si="4"/>
        <v>14755849613.67168</v>
      </c>
      <c r="E231" s="42">
        <f t="shared" si="4"/>
        <v>2874296048.5999999</v>
      </c>
      <c r="F231" s="42">
        <f t="shared" si="4"/>
        <v>155743640</v>
      </c>
      <c r="G231" s="42">
        <f>SUM(G190,G142,G140,G67,G26,G230)</f>
        <v>1839854516</v>
      </c>
    </row>
    <row r="232" spans="1:7" ht="13" thickBot="1" x14ac:dyDescent="0.3">
      <c r="A232" s="72" t="s">
        <v>175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4">
        <v>0</v>
      </c>
    </row>
    <row r="233" spans="1:7" x14ac:dyDescent="0.25">
      <c r="A233" s="41" t="s">
        <v>176</v>
      </c>
      <c r="B233" s="35">
        <v>1361</v>
      </c>
      <c r="C233" s="17">
        <v>10064.6322344</v>
      </c>
      <c r="D233" s="45">
        <v>503231.61171999999</v>
      </c>
      <c r="E233" s="12">
        <v>97302.991554197695</v>
      </c>
      <c r="F233" s="46">
        <v>236682</v>
      </c>
      <c r="G233" s="40">
        <v>22481881</v>
      </c>
    </row>
    <row r="234" spans="1:7" x14ac:dyDescent="0.25">
      <c r="A234" s="41" t="s">
        <v>177</v>
      </c>
      <c r="B234" s="35">
        <v>3</v>
      </c>
      <c r="C234" s="17">
        <v>496214.98954799998</v>
      </c>
      <c r="D234" s="45">
        <v>24810749.477400001</v>
      </c>
      <c r="E234" s="12">
        <v>4797314.1802467201</v>
      </c>
      <c r="F234" s="46">
        <v>693728</v>
      </c>
      <c r="G234" s="40">
        <v>16993754</v>
      </c>
    </row>
    <row r="235" spans="1:7" x14ac:dyDescent="0.25">
      <c r="A235" s="41" t="s">
        <v>178</v>
      </c>
      <c r="B235" s="35" t="s">
        <v>228</v>
      </c>
      <c r="C235" s="17" t="s">
        <v>228</v>
      </c>
      <c r="D235" s="45" t="s">
        <v>228</v>
      </c>
      <c r="E235" s="12" t="s">
        <v>228</v>
      </c>
      <c r="F235" s="46" t="s">
        <v>228</v>
      </c>
      <c r="G235" s="40"/>
    </row>
    <row r="236" spans="1:7" x14ac:dyDescent="0.25">
      <c r="A236" s="41" t="s">
        <v>179</v>
      </c>
      <c r="B236" s="35" t="s">
        <v>228</v>
      </c>
      <c r="C236" s="17" t="s">
        <v>228</v>
      </c>
      <c r="D236" s="45" t="s">
        <v>228</v>
      </c>
      <c r="E236" s="12" t="s">
        <v>228</v>
      </c>
      <c r="F236" s="46" t="s">
        <v>228</v>
      </c>
      <c r="G236" s="40"/>
    </row>
    <row r="237" spans="1:7" x14ac:dyDescent="0.25">
      <c r="A237" s="41" t="s">
        <v>180</v>
      </c>
      <c r="B237" s="35" t="s">
        <v>228</v>
      </c>
      <c r="C237" s="17" t="s">
        <v>228</v>
      </c>
      <c r="D237" s="45" t="s">
        <v>228</v>
      </c>
      <c r="E237" s="12" t="s">
        <v>228</v>
      </c>
      <c r="F237" s="46">
        <v>2634</v>
      </c>
      <c r="G237" s="40">
        <v>647985</v>
      </c>
    </row>
    <row r="238" spans="1:7" x14ac:dyDescent="0.25">
      <c r="A238" s="41" t="s">
        <v>181</v>
      </c>
      <c r="B238" s="35" t="s">
        <v>228</v>
      </c>
      <c r="C238" s="17" t="s">
        <v>228</v>
      </c>
      <c r="D238" s="45" t="s">
        <v>228</v>
      </c>
      <c r="E238" s="12" t="s">
        <v>228</v>
      </c>
      <c r="F238" s="46">
        <v>76199</v>
      </c>
      <c r="G238" s="40">
        <v>6263762</v>
      </c>
    </row>
    <row r="239" spans="1:7" x14ac:dyDescent="0.25">
      <c r="A239" s="41" t="s">
        <v>182</v>
      </c>
      <c r="B239" s="35">
        <v>424</v>
      </c>
      <c r="C239" s="17">
        <v>4938.3731200000002</v>
      </c>
      <c r="D239" s="45">
        <v>246918.65599999999</v>
      </c>
      <c r="E239" s="12">
        <v>47743.2723616535</v>
      </c>
      <c r="F239" s="46">
        <v>107401</v>
      </c>
      <c r="G239" s="40">
        <v>18655213</v>
      </c>
    </row>
    <row r="240" spans="1:7" x14ac:dyDescent="0.25">
      <c r="A240" s="41" t="s">
        <v>183</v>
      </c>
      <c r="B240" s="35" t="s">
        <v>228</v>
      </c>
      <c r="C240" s="17" t="s">
        <v>228</v>
      </c>
      <c r="D240" s="45" t="s">
        <v>228</v>
      </c>
      <c r="E240" s="12" t="s">
        <v>228</v>
      </c>
      <c r="F240" s="46">
        <v>35525</v>
      </c>
      <c r="G240" s="40">
        <v>318779</v>
      </c>
    </row>
    <row r="241" spans="1:7" x14ac:dyDescent="0.25">
      <c r="A241" s="41" t="s">
        <v>184</v>
      </c>
      <c r="B241" s="35">
        <v>2</v>
      </c>
      <c r="C241" s="17">
        <v>310800.18956600002</v>
      </c>
      <c r="D241" s="45">
        <v>15540009.4783</v>
      </c>
      <c r="E241" s="12">
        <v>3004758.3971344498</v>
      </c>
      <c r="F241" s="46">
        <v>1677805</v>
      </c>
      <c r="G241" s="40">
        <v>57939485</v>
      </c>
    </row>
    <row r="242" spans="1:7" x14ac:dyDescent="0.25">
      <c r="A242" s="41" t="s">
        <v>185</v>
      </c>
      <c r="B242" s="35" t="s">
        <v>228</v>
      </c>
      <c r="C242" s="17" t="s">
        <v>228</v>
      </c>
      <c r="D242" s="45" t="s">
        <v>228</v>
      </c>
      <c r="E242" s="12" t="s">
        <v>228</v>
      </c>
      <c r="F242" s="46" t="s">
        <v>228</v>
      </c>
      <c r="G242" s="40"/>
    </row>
    <row r="243" spans="1:7" x14ac:dyDescent="0.25">
      <c r="A243" s="41" t="s">
        <v>186</v>
      </c>
      <c r="B243" s="35">
        <v>3</v>
      </c>
      <c r="C243" s="17">
        <v>6.2403599999999999</v>
      </c>
      <c r="D243" s="45">
        <v>312.01799999999997</v>
      </c>
      <c r="E243" s="12">
        <v>60.330639235855898</v>
      </c>
      <c r="F243" s="46">
        <v>5225</v>
      </c>
      <c r="G243" s="40">
        <v>87377</v>
      </c>
    </row>
    <row r="244" spans="1:7" x14ac:dyDescent="0.25">
      <c r="A244" s="41" t="s">
        <v>187</v>
      </c>
      <c r="B244" s="35" t="s">
        <v>228</v>
      </c>
      <c r="C244" s="12" t="s">
        <v>228</v>
      </c>
      <c r="D244" s="45" t="s">
        <v>228</v>
      </c>
      <c r="E244" s="12" t="s">
        <v>228</v>
      </c>
      <c r="F244" s="40" t="s">
        <v>228</v>
      </c>
      <c r="G244" s="40"/>
    </row>
    <row r="245" spans="1:7" x14ac:dyDescent="0.25">
      <c r="A245" s="41" t="s">
        <v>188</v>
      </c>
      <c r="B245" s="35" t="s">
        <v>228</v>
      </c>
      <c r="C245" s="12" t="s">
        <v>228</v>
      </c>
      <c r="D245" s="45" t="s">
        <v>228</v>
      </c>
      <c r="E245" s="12" t="s">
        <v>228</v>
      </c>
      <c r="F245" s="40">
        <v>508</v>
      </c>
      <c r="G245" s="40">
        <v>15920</v>
      </c>
    </row>
    <row r="246" spans="1:7" x14ac:dyDescent="0.25">
      <c r="A246" s="41" t="s">
        <v>189</v>
      </c>
      <c r="B246" s="35" t="s">
        <v>228</v>
      </c>
      <c r="C246" s="12" t="s">
        <v>228</v>
      </c>
      <c r="D246" s="45" t="s">
        <v>228</v>
      </c>
      <c r="E246" s="12" t="s">
        <v>228</v>
      </c>
      <c r="F246" s="40" t="s">
        <v>228</v>
      </c>
      <c r="G246" s="40"/>
    </row>
    <row r="247" spans="1:7" x14ac:dyDescent="0.25">
      <c r="A247" s="41" t="s">
        <v>190</v>
      </c>
      <c r="B247" s="35" t="s">
        <v>228</v>
      </c>
      <c r="C247" s="12" t="s">
        <v>228</v>
      </c>
      <c r="D247" s="45" t="s">
        <v>228</v>
      </c>
      <c r="E247" s="12" t="s">
        <v>228</v>
      </c>
      <c r="F247" s="40" t="s">
        <v>228</v>
      </c>
      <c r="G247" s="40"/>
    </row>
    <row r="248" spans="1:7" x14ac:dyDescent="0.25">
      <c r="A248" s="41" t="s">
        <v>191</v>
      </c>
      <c r="B248" s="35" t="s">
        <v>228</v>
      </c>
      <c r="C248" s="12" t="s">
        <v>228</v>
      </c>
      <c r="D248" s="45" t="s">
        <v>228</v>
      </c>
      <c r="E248" s="12" t="s">
        <v>228</v>
      </c>
      <c r="F248" s="40" t="s">
        <v>228</v>
      </c>
      <c r="G248" s="40"/>
    </row>
    <row r="249" spans="1:7" x14ac:dyDescent="0.25">
      <c r="A249" s="41" t="s">
        <v>183</v>
      </c>
      <c r="B249" s="35">
        <v>1</v>
      </c>
      <c r="C249" s="12">
        <v>6644</v>
      </c>
      <c r="D249" s="45">
        <v>332200</v>
      </c>
      <c r="E249" s="12">
        <v>64232.955644069698</v>
      </c>
      <c r="F249" s="40">
        <v>52043</v>
      </c>
      <c r="G249" s="40">
        <v>188275</v>
      </c>
    </row>
    <row r="250" spans="1:7" ht="13" x14ac:dyDescent="0.3">
      <c r="A250" s="39" t="s">
        <v>192</v>
      </c>
      <c r="B250" s="42">
        <v>1794</v>
      </c>
      <c r="C250" s="42">
        <v>828668.42482840002</v>
      </c>
      <c r="D250" s="42">
        <v>41433421.241420001</v>
      </c>
      <c r="E250" s="42">
        <v>8011412.1275803261</v>
      </c>
      <c r="F250" s="42">
        <v>2887750</v>
      </c>
      <c r="G250" s="42">
        <v>123592431</v>
      </c>
    </row>
    <row r="251" spans="1:7" x14ac:dyDescent="0.25">
      <c r="A251" s="41" t="s">
        <v>193</v>
      </c>
      <c r="B251" s="35">
        <v>445</v>
      </c>
      <c r="C251" s="17">
        <v>559.22008000000005</v>
      </c>
      <c r="D251" s="45">
        <v>144608.72048719999</v>
      </c>
      <c r="E251" s="17">
        <v>27961.004000000001</v>
      </c>
      <c r="F251" s="46">
        <v>11185</v>
      </c>
      <c r="G251" s="40">
        <v>968356</v>
      </c>
    </row>
    <row r="252" spans="1:7" x14ac:dyDescent="0.25">
      <c r="A252" s="41" t="s">
        <v>194</v>
      </c>
      <c r="B252" s="35">
        <v>538</v>
      </c>
      <c r="C252" s="17">
        <v>997.98136999999997</v>
      </c>
      <c r="D252" s="45">
        <v>258068.00246829999</v>
      </c>
      <c r="E252" s="17">
        <v>49899.068500000001</v>
      </c>
      <c r="F252" s="46">
        <v>5521</v>
      </c>
      <c r="G252" s="40">
        <v>303248</v>
      </c>
    </row>
    <row r="253" spans="1:7" x14ac:dyDescent="0.25">
      <c r="A253" s="41" t="s">
        <v>195</v>
      </c>
      <c r="B253" s="35">
        <v>17</v>
      </c>
      <c r="C253" s="17">
        <v>215</v>
      </c>
      <c r="D253" s="45">
        <v>28395</v>
      </c>
      <c r="E253" s="17">
        <v>5490.3515217139102</v>
      </c>
      <c r="F253" s="46">
        <v>16490</v>
      </c>
      <c r="G253" s="40">
        <v>5248894</v>
      </c>
    </row>
    <row r="254" spans="1:7" x14ac:dyDescent="0.25">
      <c r="A254" s="41" t="s">
        <v>196</v>
      </c>
      <c r="B254" s="35">
        <v>33</v>
      </c>
      <c r="C254" s="17">
        <v>10485</v>
      </c>
      <c r="D254" s="45">
        <v>1328020</v>
      </c>
      <c r="E254" s="17">
        <v>256781.00467922099</v>
      </c>
      <c r="F254" s="40">
        <v>26023</v>
      </c>
      <c r="G254" s="40">
        <v>1617969</v>
      </c>
    </row>
    <row r="255" spans="1:7" x14ac:dyDescent="0.25">
      <c r="A255" s="41" t="s">
        <v>197</v>
      </c>
      <c r="B255" s="35" t="s">
        <v>228</v>
      </c>
      <c r="C255" s="17" t="s">
        <v>228</v>
      </c>
      <c r="D255" s="45" t="s">
        <v>228</v>
      </c>
      <c r="E255" s="17" t="s">
        <v>228</v>
      </c>
      <c r="F255" s="40"/>
      <c r="G255" s="40"/>
    </row>
    <row r="256" spans="1:7" x14ac:dyDescent="0.25">
      <c r="A256" s="41" t="s">
        <v>198</v>
      </c>
      <c r="B256" s="35" t="s">
        <v>228</v>
      </c>
      <c r="C256" s="17" t="s">
        <v>228</v>
      </c>
      <c r="D256" s="45" t="s">
        <v>228</v>
      </c>
      <c r="E256" s="17" t="s">
        <v>228</v>
      </c>
      <c r="F256" s="46"/>
      <c r="G256" s="40"/>
    </row>
    <row r="257" spans="1:7" x14ac:dyDescent="0.25">
      <c r="A257" s="41" t="s">
        <v>199</v>
      </c>
      <c r="B257" s="35">
        <v>2301</v>
      </c>
      <c r="C257" s="17">
        <v>5145061</v>
      </c>
      <c r="D257" s="45">
        <v>645281.35063750006</v>
      </c>
      <c r="E257" s="17">
        <v>124769.200401697</v>
      </c>
      <c r="F257" s="46">
        <v>378353</v>
      </c>
      <c r="G257" s="40">
        <v>67700481</v>
      </c>
    </row>
    <row r="258" spans="1:7" x14ac:dyDescent="0.25">
      <c r="A258" s="41" t="s">
        <v>200</v>
      </c>
      <c r="B258" s="35">
        <v>3270</v>
      </c>
      <c r="C258" s="17">
        <v>3325201</v>
      </c>
      <c r="D258" s="45">
        <v>400185.50776030001</v>
      </c>
      <c r="E258" s="17">
        <v>77378.380401465605</v>
      </c>
      <c r="F258" s="46">
        <v>306232</v>
      </c>
      <c r="G258" s="40">
        <v>14450325</v>
      </c>
    </row>
    <row r="259" spans="1:7" x14ac:dyDescent="0.25">
      <c r="A259" s="41" t="s">
        <v>201</v>
      </c>
      <c r="B259" s="35">
        <v>20</v>
      </c>
      <c r="C259" s="17">
        <v>173</v>
      </c>
      <c r="D259" s="45">
        <v>71203.040200000003</v>
      </c>
      <c r="E259" s="17">
        <v>13767.5548551761</v>
      </c>
      <c r="F259" s="46">
        <v>4257</v>
      </c>
      <c r="G259" s="40">
        <v>7218948</v>
      </c>
    </row>
    <row r="260" spans="1:7" x14ac:dyDescent="0.25">
      <c r="A260" s="41" t="s">
        <v>202</v>
      </c>
      <c r="B260" s="35" t="s">
        <v>228</v>
      </c>
      <c r="C260" s="17" t="s">
        <v>228</v>
      </c>
      <c r="D260" s="45" t="s">
        <v>228</v>
      </c>
      <c r="E260" s="17" t="s">
        <v>228</v>
      </c>
      <c r="F260" s="46">
        <v>196</v>
      </c>
      <c r="G260" s="40">
        <v>1828541</v>
      </c>
    </row>
    <row r="261" spans="1:7" x14ac:dyDescent="0.25">
      <c r="A261" s="41" t="s">
        <v>203</v>
      </c>
      <c r="B261" s="35">
        <v>47485</v>
      </c>
      <c r="C261" s="17">
        <v>288532414</v>
      </c>
      <c r="D261" s="45">
        <v>5332121.3748845104</v>
      </c>
      <c r="E261" s="17">
        <v>1030999.14437613</v>
      </c>
      <c r="F261" s="46">
        <v>67314226</v>
      </c>
      <c r="G261" s="40">
        <v>3135830561</v>
      </c>
    </row>
    <row r="262" spans="1:7" x14ac:dyDescent="0.25">
      <c r="A262" s="41" t="s">
        <v>204</v>
      </c>
      <c r="B262" s="35">
        <v>26375</v>
      </c>
      <c r="C262" s="17">
        <v>163127044</v>
      </c>
      <c r="D262" s="45">
        <v>3289206.55763744</v>
      </c>
      <c r="E262" s="17">
        <v>635988.73847353703</v>
      </c>
      <c r="F262" s="46">
        <v>20916079</v>
      </c>
      <c r="G262" s="40">
        <v>3276574163</v>
      </c>
    </row>
    <row r="263" spans="1:7" x14ac:dyDescent="0.25">
      <c r="A263" s="41" t="s">
        <v>205</v>
      </c>
      <c r="B263" s="35" t="s">
        <v>228</v>
      </c>
      <c r="C263" s="17" t="s">
        <v>228</v>
      </c>
      <c r="D263" s="45" t="s">
        <v>228</v>
      </c>
      <c r="E263" s="17" t="s">
        <v>228</v>
      </c>
      <c r="F263" s="46">
        <v>2822000</v>
      </c>
      <c r="G263" s="40">
        <v>27014000</v>
      </c>
    </row>
    <row r="264" spans="1:7" ht="13" x14ac:dyDescent="0.3">
      <c r="A264" s="39" t="s">
        <v>206</v>
      </c>
      <c r="B264" s="42">
        <v>80484</v>
      </c>
      <c r="C264" s="42">
        <v>460142150.20144999</v>
      </c>
      <c r="D264" s="42">
        <v>11497089.55407525</v>
      </c>
      <c r="E264" s="42">
        <v>2223034.4472089405</v>
      </c>
      <c r="F264" s="42">
        <v>91800562</v>
      </c>
      <c r="G264" s="42">
        <v>6538755486</v>
      </c>
    </row>
    <row r="265" spans="1:7" x14ac:dyDescent="0.25">
      <c r="A265" s="41" t="s">
        <v>207</v>
      </c>
      <c r="B265" s="35">
        <v>59</v>
      </c>
      <c r="C265" s="17">
        <v>270.37814259999999</v>
      </c>
      <c r="D265" s="45">
        <v>70113.720394934004</v>
      </c>
      <c r="E265" s="17">
        <v>13556.928031813601</v>
      </c>
      <c r="F265" s="40">
        <v>23675</v>
      </c>
      <c r="G265" s="44">
        <v>248858</v>
      </c>
    </row>
    <row r="266" spans="1:7" x14ac:dyDescent="0.25">
      <c r="A266" s="41" t="s">
        <v>208</v>
      </c>
      <c r="C266" s="12"/>
      <c r="D266" s="40"/>
      <c r="E266" s="12"/>
      <c r="F266" s="40"/>
      <c r="G266" s="36"/>
    </row>
    <row r="267" spans="1:7" ht="13" x14ac:dyDescent="0.3">
      <c r="A267" s="39" t="s">
        <v>209</v>
      </c>
      <c r="B267" s="43">
        <v>59</v>
      </c>
      <c r="C267" s="43">
        <v>270.37814259999999</v>
      </c>
      <c r="D267" s="43">
        <v>70113.720394934004</v>
      </c>
      <c r="E267" s="43">
        <v>13556.928031813601</v>
      </c>
      <c r="F267" s="43">
        <v>23675</v>
      </c>
      <c r="G267" s="43">
        <v>248858</v>
      </c>
    </row>
    <row r="268" spans="1:7" ht="13.5" thickBot="1" x14ac:dyDescent="0.35">
      <c r="A268" s="39" t="s">
        <v>210</v>
      </c>
      <c r="B268" s="43">
        <v>82337</v>
      </c>
      <c r="C268" s="43">
        <v>460971089.004421</v>
      </c>
      <c r="D268" s="43">
        <v>53000624.515890181</v>
      </c>
      <c r="E268" s="43">
        <v>10248003.50282108</v>
      </c>
      <c r="F268" s="43">
        <v>94711987</v>
      </c>
      <c r="G268" s="43">
        <v>6662596775</v>
      </c>
    </row>
    <row r="269" spans="1:7" ht="13" thickBot="1" x14ac:dyDescent="0.3">
      <c r="A269" s="72" t="s">
        <v>211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4">
        <v>0</v>
      </c>
    </row>
    <row r="270" spans="1:7" ht="13.5" thickBot="1" x14ac:dyDescent="0.35">
      <c r="A270" s="39" t="s">
        <v>212</v>
      </c>
      <c r="B270" s="42"/>
      <c r="C270" s="42"/>
      <c r="D270" s="42"/>
      <c r="E270" s="42"/>
      <c r="F270" s="42"/>
      <c r="G270" s="42"/>
    </row>
    <row r="271" spans="1:7" ht="13" thickBot="1" x14ac:dyDescent="0.3">
      <c r="A271" s="72" t="s">
        <v>213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4">
        <v>0</v>
      </c>
    </row>
    <row r="272" spans="1:7" x14ac:dyDescent="0.25">
      <c r="A272" s="41" t="s">
        <v>214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f>[1]Março!G272+C272</f>
        <v>12243</v>
      </c>
    </row>
    <row r="273" spans="1:7" x14ac:dyDescent="0.25">
      <c r="A273" s="41" t="s">
        <v>215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f>[1]Março!G273+C273</f>
        <v>16877</v>
      </c>
    </row>
    <row r="274" spans="1:7" x14ac:dyDescent="0.25">
      <c r="A274" s="41" t="s">
        <v>216</v>
      </c>
      <c r="B274" s="40">
        <v>105044021</v>
      </c>
      <c r="C274" s="40">
        <v>403730205</v>
      </c>
      <c r="D274" s="40">
        <v>10270907062</v>
      </c>
      <c r="E274" s="40">
        <v>2002269314</v>
      </c>
      <c r="F274" s="40">
        <v>938862</v>
      </c>
      <c r="G274" s="40">
        <f>[1]Março!G274+C274</f>
        <v>1332782165</v>
      </c>
    </row>
    <row r="275" spans="1:7" x14ac:dyDescent="0.25">
      <c r="A275" s="41" t="s">
        <v>217</v>
      </c>
      <c r="B275" s="11">
        <v>57555</v>
      </c>
      <c r="C275" s="11">
        <f>874181*2</f>
        <v>1748362</v>
      </c>
      <c r="D275" s="11">
        <v>44040939</v>
      </c>
      <c r="E275" s="11">
        <v>8538871</v>
      </c>
      <c r="F275" s="40">
        <v>0</v>
      </c>
      <c r="G275" s="40">
        <f>[1]Março!G275+C275</f>
        <v>3035076</v>
      </c>
    </row>
    <row r="276" spans="1:7" x14ac:dyDescent="0.25">
      <c r="A276" s="41" t="s">
        <v>218</v>
      </c>
      <c r="B276" s="40">
        <v>14603096</v>
      </c>
      <c r="C276" s="40">
        <v>62720011</v>
      </c>
      <c r="D276" s="40">
        <v>3225556062</v>
      </c>
      <c r="E276" s="40">
        <v>627900698</v>
      </c>
      <c r="F276" s="40">
        <v>2083564</v>
      </c>
      <c r="G276" s="40">
        <f>[1]Março!G276+C276</f>
        <v>207927951</v>
      </c>
    </row>
    <row r="277" spans="1:7" x14ac:dyDescent="0.25">
      <c r="A277" s="41" t="s">
        <v>219</v>
      </c>
      <c r="B277" s="40">
        <v>18</v>
      </c>
      <c r="C277" s="40">
        <v>670</v>
      </c>
      <c r="D277" s="40">
        <v>386</v>
      </c>
      <c r="E277" s="40">
        <v>75</v>
      </c>
      <c r="F277" s="40">
        <v>442</v>
      </c>
      <c r="G277" s="40">
        <f>[1]Março!G277+C277</f>
        <v>2267</v>
      </c>
    </row>
    <row r="278" spans="1:7" x14ac:dyDescent="0.25">
      <c r="A278" s="41" t="s">
        <v>111</v>
      </c>
      <c r="B278" s="40">
        <v>2</v>
      </c>
      <c r="C278" s="40">
        <v>15</v>
      </c>
      <c r="D278" s="40">
        <v>740</v>
      </c>
      <c r="E278" s="40">
        <v>146</v>
      </c>
      <c r="F278" s="40">
        <v>0</v>
      </c>
      <c r="G278" s="40">
        <f>[1]Março!G278+C278</f>
        <v>583</v>
      </c>
    </row>
    <row r="279" spans="1:7" x14ac:dyDescent="0.25">
      <c r="A279" s="41" t="s">
        <v>220</v>
      </c>
      <c r="B279" s="40">
        <v>114</v>
      </c>
      <c r="C279" s="40">
        <v>749</v>
      </c>
      <c r="D279" s="40">
        <v>125</v>
      </c>
      <c r="E279" s="40">
        <v>24</v>
      </c>
      <c r="F279" s="40">
        <v>374</v>
      </c>
      <c r="G279" s="40">
        <f>[1]Março!G279+C279</f>
        <v>2730</v>
      </c>
    </row>
    <row r="280" spans="1:7" x14ac:dyDescent="0.25">
      <c r="A280" s="41" t="s">
        <v>122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f>[1]Março!G280+C280</f>
        <v>30</v>
      </c>
    </row>
    <row r="281" spans="1:7" x14ac:dyDescent="0.25">
      <c r="A281" s="41" t="s">
        <v>221</v>
      </c>
      <c r="B281" s="11">
        <v>9526</v>
      </c>
      <c r="C281" s="11">
        <f>260881*2</f>
        <v>521762</v>
      </c>
      <c r="D281" s="40">
        <v>26765585</v>
      </c>
      <c r="E281" s="40">
        <v>5189442</v>
      </c>
      <c r="F281" s="40">
        <v>0</v>
      </c>
      <c r="G281" s="40">
        <f>[1]Março!G281+C281</f>
        <v>1912332</v>
      </c>
    </row>
    <row r="282" spans="1:7" x14ac:dyDescent="0.25">
      <c r="A282" s="41" t="s">
        <v>222</v>
      </c>
      <c r="B282" s="40">
        <v>225776</v>
      </c>
      <c r="C282" s="40">
        <v>675622</v>
      </c>
      <c r="D282" s="40">
        <v>44656374</v>
      </c>
      <c r="E282" s="40">
        <v>8717873</v>
      </c>
      <c r="F282" s="40">
        <v>27168</v>
      </c>
      <c r="G282" s="40">
        <f>[1]Março!G282+C282</f>
        <v>2015191</v>
      </c>
    </row>
    <row r="283" spans="1:7" x14ac:dyDescent="0.25">
      <c r="A283" s="41" t="s">
        <v>223</v>
      </c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f>[1]Março!G283+C283</f>
        <v>12122</v>
      </c>
    </row>
    <row r="284" spans="1:7" x14ac:dyDescent="0.25">
      <c r="A284" s="41" t="s">
        <v>224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f>[1]Março!G284+C284</f>
        <v>0</v>
      </c>
    </row>
    <row r="285" spans="1:7" ht="13" x14ac:dyDescent="0.3">
      <c r="A285" s="39" t="s">
        <v>225</v>
      </c>
      <c r="B285" s="22">
        <f>SUM(B272:B284)</f>
        <v>119940108</v>
      </c>
      <c r="C285" s="22">
        <f t="shared" ref="C285:F285" si="5">SUM(C272:C284)</f>
        <v>469397396</v>
      </c>
      <c r="D285" s="22">
        <f t="shared" si="5"/>
        <v>13611927273</v>
      </c>
      <c r="E285" s="22">
        <f t="shared" si="5"/>
        <v>2652616443</v>
      </c>
      <c r="F285" s="22">
        <f t="shared" si="5"/>
        <v>3050410</v>
      </c>
      <c r="G285" s="22">
        <f>SUM(G272:G284)</f>
        <v>1547719567</v>
      </c>
    </row>
    <row r="286" spans="1:7" ht="13" x14ac:dyDescent="0.3">
      <c r="A286" s="39" t="s">
        <v>226</v>
      </c>
      <c r="B286" s="22">
        <f t="shared" ref="B286:G286" si="6">SUM(B285,B270,B268,B231)</f>
        <v>127768889</v>
      </c>
      <c r="C286" s="22">
        <f t="shared" si="6"/>
        <v>1382935751.004421</v>
      </c>
      <c r="D286" s="22">
        <f t="shared" si="6"/>
        <v>28420777511.187569</v>
      </c>
      <c r="E286" s="22">
        <f t="shared" si="6"/>
        <v>5537160495.1028214</v>
      </c>
      <c r="F286" s="22">
        <f t="shared" si="6"/>
        <v>253506037</v>
      </c>
      <c r="G286" s="22">
        <f t="shared" si="6"/>
        <v>10050170858</v>
      </c>
    </row>
    <row r="287" spans="1:7" ht="13" x14ac:dyDescent="0.3">
      <c r="A287" s="39" t="s">
        <v>227</v>
      </c>
      <c r="B287" s="22">
        <f t="shared" ref="B287:F287" si="7">B286-B285</f>
        <v>7828781</v>
      </c>
      <c r="C287" s="22">
        <f t="shared" si="7"/>
        <v>913538355.004421</v>
      </c>
      <c r="D287" s="22">
        <f t="shared" si="7"/>
        <v>14808850238.187569</v>
      </c>
      <c r="E287" s="22">
        <f t="shared" si="7"/>
        <v>2884544052.1028214</v>
      </c>
      <c r="F287" s="22">
        <f t="shared" si="7"/>
        <v>250455627</v>
      </c>
      <c r="G287" s="22">
        <f>G286-G285</f>
        <v>8502451291</v>
      </c>
    </row>
    <row r="288" spans="1:7" x14ac:dyDescent="0.25">
      <c r="B288" s="38"/>
      <c r="C288" s="38"/>
      <c r="D288" s="38"/>
      <c r="E288" s="38"/>
      <c r="F288" s="38"/>
      <c r="G288" s="38"/>
    </row>
    <row r="289" spans="2:7" x14ac:dyDescent="0.25">
      <c r="B289" s="36"/>
      <c r="C289" s="36"/>
      <c r="D289" s="36"/>
      <c r="E289" s="36"/>
      <c r="F289" s="36"/>
      <c r="G289" s="36"/>
    </row>
    <row r="290" spans="2:7" ht="13" x14ac:dyDescent="0.3">
      <c r="B290" s="37"/>
      <c r="C290" s="37"/>
      <c r="D290" s="37"/>
      <c r="E290" s="37"/>
      <c r="F290" s="37"/>
      <c r="G290" s="37"/>
    </row>
    <row r="291" spans="2:7" ht="13" x14ac:dyDescent="0.3">
      <c r="B291" s="37"/>
      <c r="C291" s="37"/>
      <c r="D291" s="37"/>
      <c r="E291" s="37"/>
      <c r="F291" s="37"/>
      <c r="G291" s="37"/>
    </row>
    <row r="292" spans="2:7" ht="13" x14ac:dyDescent="0.3">
      <c r="B292" s="37"/>
      <c r="C292" s="37"/>
      <c r="D292" s="37"/>
      <c r="E292" s="37"/>
      <c r="F292" s="37"/>
      <c r="G292" s="37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 INFORMAÇÃO INTERNA – INTERNAL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17F7-C9A4-46B3-80DD-7A54C37C3773}">
  <dimension ref="A1:H296"/>
  <sheetViews>
    <sheetView showGridLines="0" tabSelected="1" workbookViewId="0">
      <selection activeCell="B10" sqref="B10"/>
    </sheetView>
  </sheetViews>
  <sheetFormatPr defaultColWidth="9.1796875" defaultRowHeight="12.5" x14ac:dyDescent="0.25"/>
  <cols>
    <col min="1" max="1" width="59.54296875" style="88" bestFit="1" customWidth="1"/>
    <col min="2" max="6" width="20.7265625" style="88" customWidth="1"/>
    <col min="7" max="7" width="28.1796875" style="88" bestFit="1" customWidth="1"/>
    <col min="8" max="16384" width="9.1796875" style="88"/>
  </cols>
  <sheetData>
    <row r="1" spans="1:7" ht="13.5" customHeight="1" thickBot="1" x14ac:dyDescent="0.3">
      <c r="A1" s="83" t="s">
        <v>0</v>
      </c>
      <c r="B1" s="84" t="s">
        <v>1</v>
      </c>
      <c r="C1" s="84" t="s">
        <v>2</v>
      </c>
      <c r="D1" s="85" t="s">
        <v>3</v>
      </c>
      <c r="E1" s="86"/>
      <c r="F1" s="84" t="s">
        <v>4</v>
      </c>
      <c r="G1" s="87" t="s">
        <v>233</v>
      </c>
    </row>
    <row r="2" spans="1:7" ht="20.149999999999999" customHeight="1" thickBot="1" x14ac:dyDescent="0.3">
      <c r="A2" s="89"/>
      <c r="B2" s="90"/>
      <c r="C2" s="90"/>
      <c r="D2" s="91" t="s">
        <v>5</v>
      </c>
      <c r="E2" s="91" t="s">
        <v>6</v>
      </c>
      <c r="F2" s="90"/>
      <c r="G2" s="92"/>
    </row>
    <row r="3" spans="1:7" ht="13" thickBot="1" x14ac:dyDescent="0.3">
      <c r="A3" s="93" t="s">
        <v>7</v>
      </c>
      <c r="B3" s="94"/>
      <c r="C3" s="94"/>
      <c r="D3" s="94"/>
      <c r="E3" s="94"/>
      <c r="F3" s="94"/>
      <c r="G3" s="95"/>
    </row>
    <row r="4" spans="1:7" x14ac:dyDescent="0.25">
      <c r="A4" s="96" t="s">
        <v>8</v>
      </c>
      <c r="B4" s="97">
        <v>314884</v>
      </c>
      <c r="C4" s="97">
        <v>1845145</v>
      </c>
      <c r="D4" s="97">
        <v>235620603</v>
      </c>
      <c r="E4" s="97">
        <v>45899418</v>
      </c>
      <c r="F4" s="97">
        <v>390781</v>
      </c>
      <c r="G4" s="97">
        <f>[1]Abril!G4+C4</f>
        <v>10197875</v>
      </c>
    </row>
    <row r="5" spans="1:7" x14ac:dyDescent="0.25">
      <c r="A5" s="96" t="s">
        <v>9</v>
      </c>
      <c r="B5" s="97">
        <v>6</v>
      </c>
      <c r="C5" s="97">
        <v>205</v>
      </c>
      <c r="D5" s="97">
        <v>50677455</v>
      </c>
      <c r="E5" s="97">
        <v>9362175.3100000005</v>
      </c>
      <c r="F5" s="97">
        <v>0</v>
      </c>
      <c r="G5" s="97">
        <f>[1]Abril!G5+C5</f>
        <v>1376655</v>
      </c>
    </row>
    <row r="6" spans="1:7" x14ac:dyDescent="0.25">
      <c r="A6" s="96" t="s">
        <v>10</v>
      </c>
      <c r="B6" s="97">
        <v>61</v>
      </c>
      <c r="C6" s="97">
        <v>6190</v>
      </c>
      <c r="D6" s="97">
        <v>1285794</v>
      </c>
      <c r="E6" s="97">
        <v>246754</v>
      </c>
      <c r="F6" s="97">
        <v>2972</v>
      </c>
      <c r="G6" s="97">
        <f>[1]Abril!G6+C6</f>
        <v>19148</v>
      </c>
    </row>
    <row r="7" spans="1:7" ht="14.25" customHeight="1" x14ac:dyDescent="0.25">
      <c r="A7" s="96" t="s">
        <v>11</v>
      </c>
      <c r="B7" s="97">
        <v>12532</v>
      </c>
      <c r="C7" s="97">
        <v>25450</v>
      </c>
      <c r="D7" s="97">
        <v>34458204</v>
      </c>
      <c r="E7" s="97">
        <v>6700049</v>
      </c>
      <c r="F7" s="97">
        <v>10610</v>
      </c>
      <c r="G7" s="97">
        <f>[1]Abril!G7+C7</f>
        <v>135600</v>
      </c>
    </row>
    <row r="8" spans="1:7" x14ac:dyDescent="0.25">
      <c r="A8" s="96" t="s">
        <v>12</v>
      </c>
      <c r="B8" s="97">
        <v>31</v>
      </c>
      <c r="C8" s="97">
        <v>565</v>
      </c>
      <c r="D8" s="97">
        <v>18046</v>
      </c>
      <c r="E8" s="97">
        <v>3529</v>
      </c>
      <c r="F8" s="97">
        <v>4470</v>
      </c>
      <c r="G8" s="97">
        <f>[1]Abril!G8+C8</f>
        <v>7671</v>
      </c>
    </row>
    <row r="9" spans="1:7" x14ac:dyDescent="0.25">
      <c r="A9" s="96" t="s">
        <v>13</v>
      </c>
      <c r="B9" s="97">
        <v>2</v>
      </c>
      <c r="C9" s="97">
        <v>30</v>
      </c>
      <c r="D9" s="97">
        <v>40293</v>
      </c>
      <c r="E9" s="97">
        <v>7894</v>
      </c>
      <c r="F9" s="97">
        <v>0</v>
      </c>
      <c r="G9" s="97">
        <f>[1]Abril!G9+C9</f>
        <v>247</v>
      </c>
    </row>
    <row r="10" spans="1:7" x14ac:dyDescent="0.25">
      <c r="A10" s="96" t="s">
        <v>14</v>
      </c>
      <c r="B10" s="97">
        <v>107</v>
      </c>
      <c r="C10" s="97">
        <v>2398</v>
      </c>
      <c r="D10" s="97">
        <v>18766</v>
      </c>
      <c r="E10" s="97">
        <v>3639</v>
      </c>
      <c r="F10" s="97">
        <v>8415</v>
      </c>
      <c r="G10" s="97">
        <f>[1]Abril!G10+C10</f>
        <v>15392</v>
      </c>
    </row>
    <row r="11" spans="1:7" x14ac:dyDescent="0.25">
      <c r="A11" s="96" t="s">
        <v>15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f>[1]Abril!G11+C11</f>
        <v>40</v>
      </c>
    </row>
    <row r="12" spans="1:7" x14ac:dyDescent="0.25">
      <c r="A12" s="96" t="s">
        <v>9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f>[1]Abril!G12+C12</f>
        <v>14038</v>
      </c>
    </row>
    <row r="13" spans="1:7" x14ac:dyDescent="0.25">
      <c r="A13" s="96" t="s">
        <v>16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f>[1]Abril!G13+C13</f>
        <v>0</v>
      </c>
    </row>
    <row r="14" spans="1:7" x14ac:dyDescent="0.25">
      <c r="A14" s="96" t="s">
        <v>17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f>[1]Abril!G14+C14</f>
        <v>0</v>
      </c>
    </row>
    <row r="15" spans="1:7" x14ac:dyDescent="0.25">
      <c r="A15" s="96" t="s">
        <v>18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f>[1]Abril!G15+C15</f>
        <v>0</v>
      </c>
    </row>
    <row r="16" spans="1:7" x14ac:dyDescent="0.25">
      <c r="A16" s="96" t="s">
        <v>19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f>[1]Abril!G16+C16</f>
        <v>0</v>
      </c>
    </row>
    <row r="17" spans="1:7" x14ac:dyDescent="0.25">
      <c r="A17" s="96" t="s">
        <v>20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f>[1]Abril!G17+C17</f>
        <v>0</v>
      </c>
    </row>
    <row r="18" spans="1:7" x14ac:dyDescent="0.25">
      <c r="A18" s="96" t="s">
        <v>9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f>[1]Abril!G18+C18</f>
        <v>0</v>
      </c>
    </row>
    <row r="19" spans="1:7" x14ac:dyDescent="0.25">
      <c r="A19" s="96" t="s">
        <v>21</v>
      </c>
      <c r="B19" s="97">
        <v>16</v>
      </c>
      <c r="C19" s="97">
        <v>52</v>
      </c>
      <c r="D19" s="97">
        <v>3314</v>
      </c>
      <c r="E19" s="97">
        <v>643</v>
      </c>
      <c r="F19" s="97">
        <v>4</v>
      </c>
      <c r="G19" s="97">
        <f>[1]Abril!G19+C19</f>
        <v>6636</v>
      </c>
    </row>
    <row r="20" spans="1:7" x14ac:dyDescent="0.25">
      <c r="A20" s="96" t="s">
        <v>9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f>[1]Abril!G20+C20</f>
        <v>0</v>
      </c>
    </row>
    <row r="21" spans="1:7" x14ac:dyDescent="0.25">
      <c r="A21" s="96" t="s">
        <v>22</v>
      </c>
      <c r="B21" s="97">
        <v>90</v>
      </c>
      <c r="C21" s="97">
        <v>1444</v>
      </c>
      <c r="D21" s="97">
        <v>402166</v>
      </c>
      <c r="E21" s="97">
        <v>78458</v>
      </c>
      <c r="F21" s="97">
        <v>216</v>
      </c>
      <c r="G21" s="97">
        <f>[1]Abril!G21+C21</f>
        <v>4673</v>
      </c>
    </row>
    <row r="22" spans="1:7" x14ac:dyDescent="0.25">
      <c r="A22" s="96" t="s">
        <v>9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f>[1]Abril!G22+C22</f>
        <v>30</v>
      </c>
    </row>
    <row r="23" spans="1:7" x14ac:dyDescent="0.25">
      <c r="A23" s="96" t="s">
        <v>23</v>
      </c>
      <c r="B23" s="97">
        <v>18</v>
      </c>
      <c r="C23" s="97">
        <v>36</v>
      </c>
      <c r="D23" s="97">
        <v>18786</v>
      </c>
      <c r="E23" s="97">
        <v>3655</v>
      </c>
      <c r="F23" s="97">
        <v>18</v>
      </c>
      <c r="G23" s="97">
        <f>[1]Abril!G23+C23</f>
        <v>1445</v>
      </c>
    </row>
    <row r="24" spans="1:7" x14ac:dyDescent="0.25">
      <c r="A24" s="96" t="s">
        <v>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f>[1]Abril!G24+C24</f>
        <v>0</v>
      </c>
    </row>
    <row r="25" spans="1:7" x14ac:dyDescent="0.25">
      <c r="A25" s="96" t="s">
        <v>24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f>[1]Abril!G25+C25</f>
        <v>0</v>
      </c>
    </row>
    <row r="26" spans="1:7" x14ac:dyDescent="0.25">
      <c r="A26" s="98" t="s">
        <v>25</v>
      </c>
      <c r="B26" s="99">
        <f>SUM(B4:B25)</f>
        <v>327747</v>
      </c>
      <c r="C26" s="99">
        <f t="shared" ref="C26:G26" si="0">SUM(C4:C25)</f>
        <v>1881515</v>
      </c>
      <c r="D26" s="99">
        <f t="shared" si="0"/>
        <v>322543427</v>
      </c>
      <c r="E26" s="99">
        <f>SUM(E4:E25)</f>
        <v>62306214.310000002</v>
      </c>
      <c r="F26" s="99">
        <f t="shared" si="0"/>
        <v>417486</v>
      </c>
      <c r="G26" s="99">
        <f t="shared" si="0"/>
        <v>11779450</v>
      </c>
    </row>
    <row r="27" spans="1:7" x14ac:dyDescent="0.25">
      <c r="A27" s="100" t="s">
        <v>26</v>
      </c>
      <c r="B27" s="101">
        <v>4347965</v>
      </c>
      <c r="C27" s="101">
        <v>79707225</v>
      </c>
      <c r="D27" s="101">
        <v>6850629069</v>
      </c>
      <c r="E27" s="101">
        <v>1334365783</v>
      </c>
      <c r="F27" s="101">
        <v>34208361</v>
      </c>
      <c r="G27" s="97">
        <f>[1]Abril!G27+C27</f>
        <v>384020724</v>
      </c>
    </row>
    <row r="28" spans="1:7" x14ac:dyDescent="0.25">
      <c r="A28" s="100" t="s">
        <v>27</v>
      </c>
      <c r="B28" s="88">
        <v>0</v>
      </c>
      <c r="C28" s="101">
        <v>0</v>
      </c>
      <c r="D28" s="101">
        <v>0</v>
      </c>
      <c r="E28" s="101">
        <v>0</v>
      </c>
      <c r="F28" s="101">
        <v>0</v>
      </c>
      <c r="G28" s="97">
        <f>[1]Abril!G28+C28</f>
        <v>0</v>
      </c>
    </row>
    <row r="29" spans="1:7" x14ac:dyDescent="0.25">
      <c r="A29" s="100" t="s">
        <v>28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97">
        <f>[1]Abril!G29+C29</f>
        <v>0</v>
      </c>
    </row>
    <row r="30" spans="1:7" x14ac:dyDescent="0.25">
      <c r="A30" s="100" t="s">
        <v>29</v>
      </c>
      <c r="B30" s="101">
        <v>0</v>
      </c>
      <c r="C30" s="101">
        <v>0</v>
      </c>
      <c r="D30" s="101">
        <v>0</v>
      </c>
      <c r="E30" s="101">
        <v>0</v>
      </c>
      <c r="F30" s="101">
        <v>3480</v>
      </c>
      <c r="G30" s="97">
        <f>[1]Abril!G30+C30</f>
        <v>0</v>
      </c>
    </row>
    <row r="31" spans="1:7" x14ac:dyDescent="0.25">
      <c r="A31" s="100" t="s">
        <v>30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97">
        <f>[1]Abril!G31+C31</f>
        <v>0</v>
      </c>
    </row>
    <row r="32" spans="1:7" x14ac:dyDescent="0.25">
      <c r="A32" s="100" t="s">
        <v>31</v>
      </c>
      <c r="B32" s="101">
        <v>0</v>
      </c>
      <c r="C32" s="101">
        <v>0</v>
      </c>
      <c r="D32" s="101">
        <v>0</v>
      </c>
      <c r="E32" s="101">
        <v>0</v>
      </c>
      <c r="F32" s="101">
        <v>145480</v>
      </c>
      <c r="G32" s="97">
        <f>[1]Abril!G32+C32</f>
        <v>174380</v>
      </c>
    </row>
    <row r="33" spans="1:7" x14ac:dyDescent="0.25">
      <c r="A33" s="100" t="s">
        <v>32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97">
        <f>[1]Abril!G33+C33</f>
        <v>0</v>
      </c>
    </row>
    <row r="34" spans="1:7" x14ac:dyDescent="0.25">
      <c r="A34" s="100" t="s">
        <v>33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97">
        <f>[1]Abril!G34+C34</f>
        <v>0</v>
      </c>
    </row>
    <row r="35" spans="1:7" x14ac:dyDescent="0.25">
      <c r="A35" s="100" t="s">
        <v>30</v>
      </c>
      <c r="B35" s="101">
        <v>0</v>
      </c>
      <c r="C35" s="101">
        <v>0</v>
      </c>
      <c r="D35" s="101">
        <v>0</v>
      </c>
      <c r="E35" s="101">
        <v>0</v>
      </c>
      <c r="F35" s="101">
        <v>0</v>
      </c>
      <c r="G35" s="97">
        <f>[1]Abril!G35+C35</f>
        <v>0</v>
      </c>
    </row>
    <row r="36" spans="1:7" x14ac:dyDescent="0.25">
      <c r="A36" s="100" t="s">
        <v>34</v>
      </c>
      <c r="B36" s="101">
        <v>0</v>
      </c>
      <c r="C36" s="101">
        <v>0</v>
      </c>
      <c r="D36" s="101">
        <v>0</v>
      </c>
      <c r="E36" s="101">
        <v>0</v>
      </c>
      <c r="F36" s="101">
        <v>0</v>
      </c>
      <c r="G36" s="97">
        <f>[1]Abril!G36+C36</f>
        <v>0</v>
      </c>
    </row>
    <row r="37" spans="1:7" x14ac:dyDescent="0.25">
      <c r="A37" s="100" t="s">
        <v>32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97">
        <f>[1]Abril!G37+C37</f>
        <v>0</v>
      </c>
    </row>
    <row r="38" spans="1:7" x14ac:dyDescent="0.25">
      <c r="A38" s="100" t="s">
        <v>35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97">
        <f>[1]Abril!G38+C38</f>
        <v>0</v>
      </c>
    </row>
    <row r="39" spans="1:7" x14ac:dyDescent="0.25">
      <c r="A39" s="100" t="s">
        <v>30</v>
      </c>
      <c r="B39" s="101">
        <v>0</v>
      </c>
      <c r="C39" s="101">
        <v>0</v>
      </c>
      <c r="D39" s="101">
        <v>0</v>
      </c>
      <c r="E39" s="101">
        <v>0</v>
      </c>
      <c r="F39" s="101">
        <v>0</v>
      </c>
      <c r="G39" s="97">
        <f>[1]Abril!G39+C39</f>
        <v>0</v>
      </c>
    </row>
    <row r="40" spans="1:7" x14ac:dyDescent="0.25">
      <c r="A40" s="100" t="s">
        <v>36</v>
      </c>
      <c r="B40" s="101">
        <v>0</v>
      </c>
      <c r="C40" s="101">
        <v>0</v>
      </c>
      <c r="D40" s="101">
        <v>0</v>
      </c>
      <c r="E40" s="101">
        <v>0</v>
      </c>
      <c r="F40" s="101">
        <v>0</v>
      </c>
      <c r="G40" s="97">
        <f>[1]Abril!G40+C40</f>
        <v>0</v>
      </c>
    </row>
    <row r="41" spans="1:7" x14ac:dyDescent="0.25">
      <c r="A41" s="100" t="s">
        <v>32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97">
        <f>[1]Abril!G41+C41</f>
        <v>0</v>
      </c>
    </row>
    <row r="42" spans="1:7" x14ac:dyDescent="0.25">
      <c r="A42" s="102" t="s">
        <v>37</v>
      </c>
      <c r="B42" s="103">
        <v>354</v>
      </c>
      <c r="C42" s="103">
        <v>5061177</v>
      </c>
      <c r="D42" s="103">
        <v>762197</v>
      </c>
      <c r="E42" s="103">
        <v>148553</v>
      </c>
      <c r="F42" s="103">
        <v>4962444</v>
      </c>
      <c r="G42" s="97">
        <f>[1]Abril!G42+C42</f>
        <v>7854413</v>
      </c>
    </row>
    <row r="43" spans="1:7" x14ac:dyDescent="0.25">
      <c r="A43" s="102" t="s">
        <v>30</v>
      </c>
      <c r="B43" s="103">
        <v>76</v>
      </c>
      <c r="C43" s="103">
        <v>3441</v>
      </c>
      <c r="D43" s="103">
        <v>1239088</v>
      </c>
      <c r="E43" s="103">
        <v>242085</v>
      </c>
      <c r="F43" s="103">
        <v>0</v>
      </c>
      <c r="G43" s="97">
        <f>[1]Abril!G43+C43</f>
        <v>322363</v>
      </c>
    </row>
    <row r="44" spans="1:7" x14ac:dyDescent="0.25">
      <c r="A44" s="100" t="s">
        <v>38</v>
      </c>
      <c r="B44" s="101">
        <v>1585</v>
      </c>
      <c r="C44" s="101">
        <v>20462313</v>
      </c>
      <c r="D44" s="101">
        <v>2552899</v>
      </c>
      <c r="E44" s="101">
        <v>496813</v>
      </c>
      <c r="F44" s="101">
        <v>69607579</v>
      </c>
      <c r="G44" s="97">
        <f>[1]Abril!G44+C44</f>
        <v>189663723</v>
      </c>
    </row>
    <row r="45" spans="1:7" x14ac:dyDescent="0.25">
      <c r="A45" s="100" t="s">
        <v>32</v>
      </c>
      <c r="B45" s="101">
        <v>3</v>
      </c>
      <c r="C45" s="101">
        <v>1785</v>
      </c>
      <c r="D45" s="101">
        <v>892625</v>
      </c>
      <c r="E45" s="101">
        <v>174395</v>
      </c>
      <c r="F45" s="101">
        <v>0</v>
      </c>
      <c r="G45" s="97">
        <f>[1]Abril!G45+C45</f>
        <v>22953885</v>
      </c>
    </row>
    <row r="46" spans="1:7" x14ac:dyDescent="0.25">
      <c r="A46" s="100" t="s">
        <v>39</v>
      </c>
      <c r="B46" s="101">
        <v>0</v>
      </c>
      <c r="C46" s="101">
        <v>0</v>
      </c>
      <c r="D46" s="101">
        <v>0</v>
      </c>
      <c r="E46" s="101">
        <v>0</v>
      </c>
      <c r="F46" s="101">
        <v>0</v>
      </c>
      <c r="G46" s="97">
        <f>[1]Abril!G46+C46</f>
        <v>0</v>
      </c>
    </row>
    <row r="47" spans="1:7" x14ac:dyDescent="0.25">
      <c r="A47" s="100" t="s">
        <v>40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97">
        <f>[1]Abril!G47+C47</f>
        <v>0</v>
      </c>
    </row>
    <row r="48" spans="1:7" ht="13" x14ac:dyDescent="0.3">
      <c r="A48" s="34" t="s">
        <v>41</v>
      </c>
      <c r="B48" s="101">
        <v>886</v>
      </c>
      <c r="C48" s="101">
        <v>37483148</v>
      </c>
      <c r="D48" s="101">
        <v>146945563</v>
      </c>
      <c r="E48" s="101">
        <v>28716232</v>
      </c>
      <c r="F48" s="101">
        <v>0</v>
      </c>
      <c r="G48" s="97">
        <f>[1]Abril!G48+C48</f>
        <v>303120941</v>
      </c>
    </row>
    <row r="49" spans="1:8" ht="13" x14ac:dyDescent="0.3">
      <c r="A49" s="34" t="s">
        <v>42</v>
      </c>
      <c r="B49" s="101">
        <v>8149</v>
      </c>
      <c r="C49" s="101">
        <v>13290407</v>
      </c>
      <c r="D49" s="101">
        <v>890935910</v>
      </c>
      <c r="E49" s="101">
        <v>173556640</v>
      </c>
      <c r="F49" s="101">
        <v>0</v>
      </c>
      <c r="G49" s="97">
        <f>[1]Abril!G49+C49</f>
        <v>327849393</v>
      </c>
    </row>
    <row r="50" spans="1:8" x14ac:dyDescent="0.25">
      <c r="A50" s="96" t="s">
        <v>43</v>
      </c>
      <c r="B50" s="101">
        <v>290</v>
      </c>
      <c r="C50" s="101">
        <v>49233391</v>
      </c>
      <c r="D50" s="101">
        <v>6660310</v>
      </c>
      <c r="E50" s="101">
        <v>1275083</v>
      </c>
      <c r="F50" s="101">
        <v>0</v>
      </c>
      <c r="G50" s="97">
        <f>[1]Abril!G50+C50</f>
        <v>246166955</v>
      </c>
    </row>
    <row r="51" spans="1:8" x14ac:dyDescent="0.25">
      <c r="A51" s="100" t="s">
        <v>44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97">
        <f>[1]Abril!G51+C51</f>
        <v>0</v>
      </c>
    </row>
    <row r="52" spans="1:8" x14ac:dyDescent="0.25">
      <c r="A52" s="100" t="s">
        <v>45</v>
      </c>
      <c r="B52" s="101">
        <v>191</v>
      </c>
      <c r="C52" s="101">
        <v>204431</v>
      </c>
      <c r="D52" s="101">
        <v>52069880</v>
      </c>
      <c r="E52" s="101">
        <v>10118036</v>
      </c>
      <c r="F52" s="101">
        <v>4623223</v>
      </c>
      <c r="G52" s="97">
        <f>[1]Abril!G52+C52</f>
        <v>1119646</v>
      </c>
    </row>
    <row r="53" spans="1:8" s="104" customFormat="1" x14ac:dyDescent="0.25">
      <c r="A53" s="100" t="s">
        <v>46</v>
      </c>
      <c r="B53" s="101">
        <v>3253</v>
      </c>
      <c r="C53" s="101">
        <v>1685600</v>
      </c>
      <c r="D53" s="101">
        <v>348039561855.03998</v>
      </c>
      <c r="E53" s="101">
        <v>64296981683.910004</v>
      </c>
      <c r="F53" s="101">
        <v>0</v>
      </c>
      <c r="G53" s="97">
        <f>[1]Abril!G53+C53</f>
        <v>24508680</v>
      </c>
      <c r="H53" s="88"/>
    </row>
    <row r="54" spans="1:8" s="104" customFormat="1" ht="13" x14ac:dyDescent="0.3">
      <c r="A54" s="34" t="s">
        <v>47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97">
        <f>[1]Abril!G54+C54</f>
        <v>0</v>
      </c>
      <c r="H54" s="88"/>
    </row>
    <row r="55" spans="1:8" s="104" customFormat="1" ht="13" x14ac:dyDescent="0.3">
      <c r="A55" s="34" t="s">
        <v>48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97">
        <f>[1]Abril!G55+C55</f>
        <v>0</v>
      </c>
      <c r="H55" s="88"/>
    </row>
    <row r="56" spans="1:8" x14ac:dyDescent="0.25">
      <c r="A56" s="100" t="s">
        <v>49</v>
      </c>
      <c r="B56" s="101">
        <v>0</v>
      </c>
      <c r="C56" s="101">
        <v>0</v>
      </c>
      <c r="D56" s="101">
        <v>0</v>
      </c>
      <c r="E56" s="101">
        <v>0</v>
      </c>
      <c r="F56" s="101">
        <v>0</v>
      </c>
      <c r="G56" s="97">
        <f>[1]Abril!G56+C56</f>
        <v>0</v>
      </c>
    </row>
    <row r="57" spans="1:8" ht="14.25" customHeight="1" x14ac:dyDescent="0.25">
      <c r="A57" s="100" t="s">
        <v>50</v>
      </c>
      <c r="B57" s="101">
        <v>0</v>
      </c>
      <c r="C57" s="101">
        <v>0</v>
      </c>
      <c r="D57" s="101">
        <v>0</v>
      </c>
      <c r="E57" s="101">
        <v>0</v>
      </c>
      <c r="F57" s="101">
        <v>0</v>
      </c>
      <c r="G57" s="97">
        <f>[1]Abril!G57+C57</f>
        <v>0</v>
      </c>
    </row>
    <row r="58" spans="1:8" x14ac:dyDescent="0.25">
      <c r="A58" s="100" t="s">
        <v>51</v>
      </c>
      <c r="B58" s="101">
        <v>0</v>
      </c>
      <c r="C58" s="101">
        <v>0</v>
      </c>
      <c r="D58" s="101">
        <v>0</v>
      </c>
      <c r="E58" s="101">
        <v>0</v>
      </c>
      <c r="F58" s="101">
        <v>2026728</v>
      </c>
      <c r="G58" s="97">
        <f>[1]Abril!G58+C58</f>
        <v>40000</v>
      </c>
    </row>
    <row r="59" spans="1:8" x14ac:dyDescent="0.25">
      <c r="A59" s="100" t="s">
        <v>52</v>
      </c>
      <c r="B59" s="101">
        <v>0</v>
      </c>
      <c r="C59" s="101">
        <v>0</v>
      </c>
      <c r="D59" s="101">
        <v>0</v>
      </c>
      <c r="E59" s="101">
        <v>0</v>
      </c>
      <c r="F59" s="101">
        <v>0</v>
      </c>
      <c r="G59" s="97">
        <f>[1]Abril!G59+C59</f>
        <v>0</v>
      </c>
    </row>
    <row r="60" spans="1:8" x14ac:dyDescent="0.25">
      <c r="A60" s="100" t="s">
        <v>53</v>
      </c>
      <c r="B60" s="101">
        <v>10200</v>
      </c>
      <c r="C60" s="101">
        <v>1594995</v>
      </c>
      <c r="D60" s="101">
        <v>233788242</v>
      </c>
      <c r="E60" s="101">
        <v>45585021</v>
      </c>
      <c r="F60" s="101">
        <v>1758860</v>
      </c>
      <c r="G60" s="97">
        <f>[1]Abril!G60+C60</f>
        <v>7233799</v>
      </c>
    </row>
    <row r="61" spans="1:8" ht="13" x14ac:dyDescent="0.3">
      <c r="A61" s="34" t="s">
        <v>54</v>
      </c>
      <c r="B61" s="101">
        <v>17</v>
      </c>
      <c r="C61" s="101">
        <v>57778</v>
      </c>
      <c r="D61" s="101">
        <v>9326448</v>
      </c>
      <c r="E61" s="101">
        <v>1817101</v>
      </c>
      <c r="F61" s="101">
        <v>0</v>
      </c>
      <c r="G61" s="97">
        <f>[1]Abril!G61+C61</f>
        <v>107837</v>
      </c>
    </row>
    <row r="62" spans="1:8" ht="13" x14ac:dyDescent="0.3">
      <c r="A62" s="34" t="s">
        <v>55</v>
      </c>
      <c r="B62" s="101">
        <v>0</v>
      </c>
      <c r="C62" s="101">
        <v>0</v>
      </c>
      <c r="D62" s="101">
        <v>0</v>
      </c>
      <c r="E62" s="101">
        <v>0</v>
      </c>
      <c r="F62" s="101">
        <v>0</v>
      </c>
      <c r="G62" s="97">
        <f>[1]Abril!G62+C62</f>
        <v>0</v>
      </c>
    </row>
    <row r="63" spans="1:8" x14ac:dyDescent="0.25">
      <c r="A63" s="96" t="s">
        <v>56</v>
      </c>
      <c r="B63" s="101">
        <v>2536</v>
      </c>
      <c r="C63" s="101">
        <v>134105</v>
      </c>
      <c r="D63" s="101">
        <v>559436</v>
      </c>
      <c r="E63" s="101">
        <v>109133</v>
      </c>
      <c r="F63" s="101">
        <v>61071</v>
      </c>
      <c r="G63" s="97">
        <f>[1]Abril!G63+C63</f>
        <v>488137</v>
      </c>
    </row>
    <row r="64" spans="1:8" x14ac:dyDescent="0.25">
      <c r="A64" s="96" t="s">
        <v>30</v>
      </c>
      <c r="B64" s="101">
        <v>151</v>
      </c>
      <c r="C64" s="101">
        <v>18236</v>
      </c>
      <c r="D64" s="101">
        <v>181904</v>
      </c>
      <c r="E64" s="101">
        <v>35268</v>
      </c>
      <c r="F64" s="101">
        <v>0</v>
      </c>
      <c r="G64" s="97">
        <f>[1]Abril!G64+C64</f>
        <v>45567</v>
      </c>
    </row>
    <row r="65" spans="1:7" x14ac:dyDescent="0.25">
      <c r="A65" s="96" t="s">
        <v>57</v>
      </c>
      <c r="B65" s="101">
        <v>0</v>
      </c>
      <c r="C65" s="101">
        <v>0</v>
      </c>
      <c r="D65" s="101">
        <v>0</v>
      </c>
      <c r="E65" s="101">
        <v>0</v>
      </c>
      <c r="F65" s="101">
        <v>0</v>
      </c>
      <c r="G65" s="97">
        <f>[1]Abril!G65+C65</f>
        <v>0</v>
      </c>
    </row>
    <row r="66" spans="1:7" x14ac:dyDescent="0.25">
      <c r="A66" s="96" t="s">
        <v>32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97">
        <f>[1]Abril!G66+C66</f>
        <v>0</v>
      </c>
    </row>
    <row r="67" spans="1:7" x14ac:dyDescent="0.25">
      <c r="A67" s="98" t="s">
        <v>58</v>
      </c>
      <c r="B67" s="99">
        <f>SUM(B27:B66)</f>
        <v>4375656</v>
      </c>
      <c r="C67" s="99">
        <f t="shared" ref="C67:G67" si="1">SUM(C27:C66)</f>
        <v>208938032</v>
      </c>
      <c r="D67" s="99">
        <f t="shared" si="1"/>
        <v>356236105426.03998</v>
      </c>
      <c r="E67" s="99">
        <f t="shared" si="1"/>
        <v>65893621826.910004</v>
      </c>
      <c r="F67" s="99">
        <f t="shared" si="1"/>
        <v>117397226</v>
      </c>
      <c r="G67" s="99">
        <f t="shared" si="1"/>
        <v>1515670443</v>
      </c>
    </row>
    <row r="68" spans="1:7" x14ac:dyDescent="0.25">
      <c r="A68" s="96" t="s">
        <v>59</v>
      </c>
      <c r="B68" s="97">
        <v>676599</v>
      </c>
      <c r="C68" s="97">
        <v>5774945</v>
      </c>
      <c r="D68" s="97">
        <v>1485364620</v>
      </c>
      <c r="E68" s="97">
        <v>289148478</v>
      </c>
      <c r="F68" s="97">
        <v>1462582</v>
      </c>
      <c r="G68" s="97">
        <f>[1]Abril!G68+C68</f>
        <v>29355315</v>
      </c>
    </row>
    <row r="69" spans="1:7" x14ac:dyDescent="0.25">
      <c r="A69" s="96" t="s">
        <v>60</v>
      </c>
      <c r="B69" s="97">
        <v>405</v>
      </c>
      <c r="C69" s="97">
        <v>102540</v>
      </c>
      <c r="D69" s="97">
        <v>275346</v>
      </c>
      <c r="E69" s="97">
        <v>53469</v>
      </c>
      <c r="F69" s="97">
        <v>233046</v>
      </c>
      <c r="G69" s="97">
        <f>[1]Abril!G69+C69</f>
        <v>377450</v>
      </c>
    </row>
    <row r="70" spans="1:7" x14ac:dyDescent="0.25">
      <c r="A70" s="96" t="s">
        <v>61</v>
      </c>
      <c r="B70" s="97">
        <v>60</v>
      </c>
      <c r="C70" s="97">
        <v>7580</v>
      </c>
      <c r="D70" s="97">
        <v>1915725</v>
      </c>
      <c r="E70" s="97">
        <v>374282</v>
      </c>
      <c r="F70" s="97">
        <v>0</v>
      </c>
      <c r="G70" s="97">
        <f>[1]Abril!G70+C70</f>
        <v>24430</v>
      </c>
    </row>
    <row r="71" spans="1:7" x14ac:dyDescent="0.25">
      <c r="A71" s="96" t="s">
        <v>62</v>
      </c>
      <c r="B71" s="97">
        <v>321</v>
      </c>
      <c r="C71" s="97">
        <v>69705</v>
      </c>
      <c r="D71" s="97">
        <v>290552</v>
      </c>
      <c r="E71" s="97">
        <v>55971</v>
      </c>
      <c r="F71" s="97">
        <v>252630</v>
      </c>
      <c r="G71" s="97">
        <f>[1]Abril!G71+C71</f>
        <v>917150</v>
      </c>
    </row>
    <row r="72" spans="1:7" x14ac:dyDescent="0.25">
      <c r="A72" s="96" t="s">
        <v>63</v>
      </c>
      <c r="B72" s="97">
        <v>16</v>
      </c>
      <c r="C72" s="97">
        <v>990</v>
      </c>
      <c r="D72" s="97">
        <v>258962</v>
      </c>
      <c r="E72" s="97">
        <v>50594</v>
      </c>
      <c r="F72" s="97">
        <v>0</v>
      </c>
      <c r="G72" s="97">
        <f>[1]Abril!G72+C72</f>
        <v>59137</v>
      </c>
    </row>
    <row r="73" spans="1:7" x14ac:dyDescent="0.25">
      <c r="A73" s="96" t="s">
        <v>64</v>
      </c>
      <c r="B73" s="97">
        <v>0</v>
      </c>
      <c r="C73" s="97">
        <v>0</v>
      </c>
      <c r="D73" s="97">
        <v>0</v>
      </c>
      <c r="E73" s="97">
        <v>0</v>
      </c>
      <c r="F73" s="97">
        <v>0</v>
      </c>
      <c r="G73" s="97">
        <f>[1]Abril!G73+C73</f>
        <v>0</v>
      </c>
    </row>
    <row r="74" spans="1:7" x14ac:dyDescent="0.25">
      <c r="A74" s="96" t="s">
        <v>61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f>[1]Abril!G74+C74</f>
        <v>0</v>
      </c>
    </row>
    <row r="75" spans="1:7" x14ac:dyDescent="0.25">
      <c r="A75" s="96" t="s">
        <v>65</v>
      </c>
      <c r="B75" s="97">
        <v>13</v>
      </c>
      <c r="C75" s="97">
        <v>650</v>
      </c>
      <c r="D75" s="97">
        <v>90</v>
      </c>
      <c r="E75" s="97">
        <v>17</v>
      </c>
      <c r="F75" s="97">
        <v>650</v>
      </c>
      <c r="G75" s="97">
        <f>[1]Abril!G75+C75</f>
        <v>650</v>
      </c>
    </row>
    <row r="76" spans="1:7" x14ac:dyDescent="0.25">
      <c r="A76" s="96" t="s">
        <v>63</v>
      </c>
      <c r="B76" s="97">
        <v>0</v>
      </c>
      <c r="C76" s="97">
        <v>0</v>
      </c>
      <c r="D76" s="97">
        <v>0</v>
      </c>
      <c r="E76" s="97">
        <v>0</v>
      </c>
      <c r="F76" s="97">
        <v>0</v>
      </c>
      <c r="G76" s="97">
        <f>[1]Abril!G76+C76</f>
        <v>0</v>
      </c>
    </row>
    <row r="77" spans="1:7" x14ac:dyDescent="0.25">
      <c r="A77" s="96" t="s">
        <v>66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f>[1]Abril!G77+C77</f>
        <v>0</v>
      </c>
    </row>
    <row r="78" spans="1:7" x14ac:dyDescent="0.25">
      <c r="A78" s="96" t="s">
        <v>61</v>
      </c>
      <c r="B78" s="97">
        <v>0</v>
      </c>
      <c r="C78" s="97">
        <v>0</v>
      </c>
      <c r="D78" s="97">
        <v>0</v>
      </c>
      <c r="E78" s="97">
        <v>0</v>
      </c>
      <c r="F78" s="97">
        <v>0</v>
      </c>
      <c r="G78" s="97">
        <f>[1]Abril!G78+C78</f>
        <v>0</v>
      </c>
    </row>
    <row r="79" spans="1:7" x14ac:dyDescent="0.25">
      <c r="A79" s="96" t="s">
        <v>67</v>
      </c>
      <c r="B79" s="97">
        <v>0</v>
      </c>
      <c r="C79" s="97">
        <v>0</v>
      </c>
      <c r="D79" s="97">
        <v>0</v>
      </c>
      <c r="E79" s="97">
        <v>0</v>
      </c>
      <c r="F79" s="97">
        <v>0</v>
      </c>
      <c r="G79" s="97">
        <f>[1]Abril!G79+C79</f>
        <v>0</v>
      </c>
    </row>
    <row r="80" spans="1:7" x14ac:dyDescent="0.25">
      <c r="A80" s="96" t="s">
        <v>63</v>
      </c>
      <c r="B80" s="97">
        <v>0</v>
      </c>
      <c r="C80" s="97">
        <v>0</v>
      </c>
      <c r="D80" s="97">
        <v>0</v>
      </c>
      <c r="E80" s="97">
        <v>0</v>
      </c>
      <c r="F80" s="97">
        <v>0</v>
      </c>
      <c r="G80" s="97">
        <f>[1]Abril!G80+C80</f>
        <v>0</v>
      </c>
    </row>
    <row r="81" spans="1:8" x14ac:dyDescent="0.25">
      <c r="A81" s="96" t="s">
        <v>68</v>
      </c>
      <c r="B81" s="97">
        <v>0</v>
      </c>
      <c r="C81" s="97">
        <v>0</v>
      </c>
      <c r="D81" s="97">
        <v>0</v>
      </c>
      <c r="E81" s="97">
        <v>0</v>
      </c>
      <c r="F81" s="97">
        <v>0</v>
      </c>
      <c r="G81" s="97">
        <f>[1]Abril!G81+C81</f>
        <v>0</v>
      </c>
    </row>
    <row r="82" spans="1:8" x14ac:dyDescent="0.25">
      <c r="A82" s="96" t="s">
        <v>61</v>
      </c>
      <c r="B82" s="97">
        <v>0</v>
      </c>
      <c r="C82" s="97">
        <v>0</v>
      </c>
      <c r="D82" s="97">
        <v>0</v>
      </c>
      <c r="E82" s="97">
        <v>0</v>
      </c>
      <c r="F82" s="97">
        <v>0</v>
      </c>
      <c r="G82" s="97">
        <f>[1]Abril!G82+C82</f>
        <v>0</v>
      </c>
    </row>
    <row r="83" spans="1:8" x14ac:dyDescent="0.25">
      <c r="A83" s="96" t="s">
        <v>69</v>
      </c>
      <c r="B83" s="97">
        <v>0</v>
      </c>
      <c r="C83" s="97">
        <v>0</v>
      </c>
      <c r="D83" s="97">
        <v>0</v>
      </c>
      <c r="E83" s="97">
        <v>0</v>
      </c>
      <c r="F83" s="97">
        <v>0</v>
      </c>
      <c r="G83" s="97">
        <f>[1]Abril!G83+C83</f>
        <v>0</v>
      </c>
    </row>
    <row r="84" spans="1:8" x14ac:dyDescent="0.25">
      <c r="A84" s="96" t="s">
        <v>63</v>
      </c>
      <c r="B84" s="97">
        <v>0</v>
      </c>
      <c r="C84" s="97">
        <v>0</v>
      </c>
      <c r="D84" s="97">
        <v>0</v>
      </c>
      <c r="E84" s="97">
        <v>0</v>
      </c>
      <c r="F84" s="97">
        <v>0</v>
      </c>
      <c r="G84" s="97">
        <f>[1]Abril!G84+C84</f>
        <v>0</v>
      </c>
    </row>
    <row r="85" spans="1:8" x14ac:dyDescent="0.25">
      <c r="A85" s="96" t="s">
        <v>70</v>
      </c>
      <c r="B85" s="97">
        <v>0</v>
      </c>
      <c r="C85" s="97">
        <v>0</v>
      </c>
      <c r="D85" s="97">
        <v>0</v>
      </c>
      <c r="E85" s="97">
        <v>0</v>
      </c>
      <c r="F85" s="97">
        <v>0</v>
      </c>
      <c r="G85" s="97">
        <f>[1]Abril!G85+C85</f>
        <v>0</v>
      </c>
    </row>
    <row r="86" spans="1:8" x14ac:dyDescent="0.25">
      <c r="A86" s="96" t="s">
        <v>61</v>
      </c>
      <c r="B86" s="97">
        <v>0</v>
      </c>
      <c r="C86" s="97">
        <v>0</v>
      </c>
      <c r="D86" s="97">
        <v>0</v>
      </c>
      <c r="E86" s="97">
        <v>0</v>
      </c>
      <c r="F86" s="97">
        <v>0</v>
      </c>
      <c r="G86" s="97">
        <f>[1]Abril!G86+C86</f>
        <v>0</v>
      </c>
    </row>
    <row r="87" spans="1:8" x14ac:dyDescent="0.25">
      <c r="A87" s="96" t="s">
        <v>71</v>
      </c>
      <c r="B87" s="97">
        <v>0</v>
      </c>
      <c r="C87" s="97">
        <v>0</v>
      </c>
      <c r="D87" s="97">
        <v>0</v>
      </c>
      <c r="E87" s="97">
        <v>0</v>
      </c>
      <c r="F87" s="97">
        <v>0</v>
      </c>
      <c r="G87" s="97">
        <f>[1]Abril!G87+C87</f>
        <v>0</v>
      </c>
    </row>
    <row r="88" spans="1:8" x14ac:dyDescent="0.25">
      <c r="A88" s="96" t="s">
        <v>63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f>[1]Abril!G88+C88</f>
        <v>0</v>
      </c>
    </row>
    <row r="89" spans="1:8" x14ac:dyDescent="0.25">
      <c r="A89" s="96" t="s">
        <v>72</v>
      </c>
      <c r="B89" s="97">
        <v>0</v>
      </c>
      <c r="C89" s="97">
        <v>0</v>
      </c>
      <c r="D89" s="97">
        <v>0</v>
      </c>
      <c r="E89" s="97">
        <v>0</v>
      </c>
      <c r="F89" s="97">
        <v>0</v>
      </c>
      <c r="G89" s="97">
        <f>[1]Abril!G89+C89</f>
        <v>0</v>
      </c>
    </row>
    <row r="90" spans="1:8" x14ac:dyDescent="0.25">
      <c r="A90" s="96" t="s">
        <v>73</v>
      </c>
      <c r="B90" s="97">
        <v>0</v>
      </c>
      <c r="C90" s="97">
        <v>0</v>
      </c>
      <c r="D90" s="97">
        <v>0</v>
      </c>
      <c r="E90" s="97">
        <v>0</v>
      </c>
      <c r="F90" s="97">
        <v>0</v>
      </c>
      <c r="G90" s="97">
        <f>[1]Abril!G90+C90</f>
        <v>0</v>
      </c>
    </row>
    <row r="91" spans="1:8" x14ac:dyDescent="0.25">
      <c r="A91" s="96" t="s">
        <v>74</v>
      </c>
      <c r="B91" s="97">
        <v>1532</v>
      </c>
      <c r="C91" s="97">
        <v>407285</v>
      </c>
      <c r="D91" s="97">
        <v>105939129875</v>
      </c>
      <c r="E91" s="97">
        <v>19571241432.66</v>
      </c>
      <c r="F91" s="97">
        <v>0</v>
      </c>
      <c r="G91" s="97">
        <f>[1]Abril!G91+C91</f>
        <v>2930865</v>
      </c>
    </row>
    <row r="92" spans="1:8" x14ac:dyDescent="0.25">
      <c r="A92" s="96" t="s">
        <v>75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f>[1]Abril!G92+C92</f>
        <v>0</v>
      </c>
    </row>
    <row r="93" spans="1:8" x14ac:dyDescent="0.25">
      <c r="A93" s="96" t="s">
        <v>9</v>
      </c>
      <c r="B93" s="97">
        <v>0</v>
      </c>
      <c r="C93" s="97">
        <v>0</v>
      </c>
      <c r="D93" s="97">
        <v>0</v>
      </c>
      <c r="E93" s="97">
        <v>0</v>
      </c>
      <c r="F93" s="97">
        <v>0</v>
      </c>
      <c r="G93" s="97">
        <f>[1]Abril!G93+C93</f>
        <v>0</v>
      </c>
    </row>
    <row r="94" spans="1:8" s="104" customFormat="1" x14ac:dyDescent="0.25">
      <c r="A94" s="96" t="s">
        <v>76</v>
      </c>
      <c r="B94" s="97">
        <v>4</v>
      </c>
      <c r="C94" s="97">
        <v>750</v>
      </c>
      <c r="D94" s="97">
        <v>208711.25</v>
      </c>
      <c r="E94" s="97">
        <v>37847.284359999998</v>
      </c>
      <c r="F94" s="97">
        <v>0</v>
      </c>
      <c r="G94" s="97">
        <f>[1]Abril!G94+C94</f>
        <v>3750</v>
      </c>
      <c r="H94" s="88"/>
    </row>
    <row r="95" spans="1:8" x14ac:dyDescent="0.25">
      <c r="A95" s="96" t="s">
        <v>77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f>[1]Abril!G95+C95</f>
        <v>0</v>
      </c>
    </row>
    <row r="96" spans="1:8" x14ac:dyDescent="0.25">
      <c r="A96" s="96" t="s">
        <v>9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f>[1]Abril!G96+C96</f>
        <v>0</v>
      </c>
    </row>
    <row r="97" spans="1:7" x14ac:dyDescent="0.25">
      <c r="A97" s="96" t="s">
        <v>78</v>
      </c>
      <c r="B97" s="97">
        <v>0</v>
      </c>
      <c r="C97" s="97">
        <v>0</v>
      </c>
      <c r="D97" s="97">
        <v>0</v>
      </c>
      <c r="E97" s="97">
        <v>0</v>
      </c>
      <c r="F97" s="97">
        <v>0</v>
      </c>
      <c r="G97" s="97">
        <f>[1]Abril!G97+C97</f>
        <v>0</v>
      </c>
    </row>
    <row r="98" spans="1:7" x14ac:dyDescent="0.25">
      <c r="A98" s="96" t="s">
        <v>79</v>
      </c>
      <c r="B98" s="97">
        <v>1931</v>
      </c>
      <c r="C98" s="97">
        <v>185126</v>
      </c>
      <c r="D98" s="97">
        <v>10394228</v>
      </c>
      <c r="E98" s="97">
        <v>2007113</v>
      </c>
      <c r="F98" s="97">
        <v>85622</v>
      </c>
      <c r="G98" s="97">
        <f>[1]Abril!G98+C98</f>
        <v>941837</v>
      </c>
    </row>
    <row r="99" spans="1:7" x14ac:dyDescent="0.25">
      <c r="A99" s="96" t="s">
        <v>9</v>
      </c>
      <c r="B99" s="97">
        <v>3</v>
      </c>
      <c r="C99" s="97">
        <v>49</v>
      </c>
      <c r="D99" s="97">
        <v>5749738.1799999997</v>
      </c>
      <c r="E99" s="97">
        <v>1060270</v>
      </c>
      <c r="F99" s="97">
        <v>0</v>
      </c>
      <c r="G99" s="97">
        <f>[1]Abril!G99+C99</f>
        <v>49</v>
      </c>
    </row>
    <row r="100" spans="1:7" x14ac:dyDescent="0.25">
      <c r="A100" s="96" t="s">
        <v>80</v>
      </c>
      <c r="B100" s="97">
        <v>35</v>
      </c>
      <c r="C100" s="97">
        <v>1075</v>
      </c>
      <c r="D100" s="97">
        <v>301391</v>
      </c>
      <c r="E100" s="97">
        <v>58488</v>
      </c>
      <c r="F100" s="97">
        <v>390</v>
      </c>
      <c r="G100" s="97">
        <f>[1]Abril!G100+C100</f>
        <v>6890</v>
      </c>
    </row>
    <row r="101" spans="1:7" x14ac:dyDescent="0.25">
      <c r="A101" s="96" t="s">
        <v>81</v>
      </c>
      <c r="B101" s="97">
        <v>12</v>
      </c>
      <c r="C101" s="97">
        <v>61</v>
      </c>
      <c r="D101" s="97">
        <v>10087</v>
      </c>
      <c r="E101" s="97">
        <v>1954</v>
      </c>
      <c r="F101" s="97">
        <v>2127</v>
      </c>
      <c r="G101" s="97">
        <f>[1]Abril!G101+C101</f>
        <v>356</v>
      </c>
    </row>
    <row r="102" spans="1:7" x14ac:dyDescent="0.25">
      <c r="A102" s="96" t="s">
        <v>82</v>
      </c>
      <c r="B102" s="97">
        <v>735</v>
      </c>
      <c r="C102" s="97">
        <v>67164</v>
      </c>
      <c r="D102" s="97">
        <v>2119579</v>
      </c>
      <c r="E102" s="97">
        <v>410074</v>
      </c>
      <c r="F102" s="97">
        <v>26763</v>
      </c>
      <c r="G102" s="97">
        <f>[1]Abril!G102+C102</f>
        <v>382759</v>
      </c>
    </row>
    <row r="103" spans="1:7" x14ac:dyDescent="0.25">
      <c r="A103" s="96" t="s">
        <v>9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f>[1]Abril!G103+C103</f>
        <v>0</v>
      </c>
    </row>
    <row r="104" spans="1:7" x14ac:dyDescent="0.25">
      <c r="A104" s="96" t="s">
        <v>83</v>
      </c>
      <c r="B104" s="97">
        <v>11</v>
      </c>
      <c r="C104" s="97">
        <v>41</v>
      </c>
      <c r="D104" s="97">
        <v>9366</v>
      </c>
      <c r="E104" s="97">
        <v>1815</v>
      </c>
      <c r="F104" s="97">
        <v>18</v>
      </c>
      <c r="G104" s="97">
        <f>[1]Abril!G104+C104</f>
        <v>139</v>
      </c>
    </row>
    <row r="105" spans="1:7" x14ac:dyDescent="0.25">
      <c r="A105" s="96" t="s">
        <v>84</v>
      </c>
      <c r="B105" s="97">
        <v>128</v>
      </c>
      <c r="C105" s="97">
        <v>13943</v>
      </c>
      <c r="D105" s="97">
        <v>916462</v>
      </c>
      <c r="E105" s="97">
        <v>177696</v>
      </c>
      <c r="F105" s="97">
        <v>7004</v>
      </c>
      <c r="G105" s="97">
        <f>[1]Abril!G105+C105</f>
        <v>74178</v>
      </c>
    </row>
    <row r="106" spans="1:7" x14ac:dyDescent="0.25">
      <c r="A106" s="96" t="s">
        <v>9</v>
      </c>
      <c r="B106" s="97">
        <v>0</v>
      </c>
      <c r="C106" s="97">
        <v>0</v>
      </c>
      <c r="D106" s="97">
        <v>0</v>
      </c>
      <c r="E106" s="97">
        <v>0</v>
      </c>
      <c r="F106" s="97">
        <v>0</v>
      </c>
      <c r="G106" s="97">
        <f>[1]Abril!G106+C106</f>
        <v>0</v>
      </c>
    </row>
    <row r="107" spans="1:7" x14ac:dyDescent="0.25">
      <c r="A107" s="96" t="s">
        <v>85</v>
      </c>
      <c r="B107" s="97">
        <v>2</v>
      </c>
      <c r="C107" s="97">
        <v>4</v>
      </c>
      <c r="D107" s="97">
        <v>828</v>
      </c>
      <c r="E107" s="97">
        <v>161</v>
      </c>
      <c r="F107" s="97">
        <v>2</v>
      </c>
      <c r="G107" s="97">
        <f>[1]Abril!G107+C107</f>
        <v>27</v>
      </c>
    </row>
    <row r="108" spans="1:7" x14ac:dyDescent="0.25">
      <c r="A108" s="96" t="s">
        <v>86</v>
      </c>
      <c r="B108" s="97">
        <v>138</v>
      </c>
      <c r="C108" s="97">
        <v>16540</v>
      </c>
      <c r="D108" s="97">
        <v>565505</v>
      </c>
      <c r="E108" s="97">
        <v>110033</v>
      </c>
      <c r="F108" s="97">
        <v>5257</v>
      </c>
      <c r="G108" s="97">
        <f>[1]Abril!G108+C108</f>
        <v>91790</v>
      </c>
    </row>
    <row r="109" spans="1:7" x14ac:dyDescent="0.25">
      <c r="A109" s="96" t="s">
        <v>9</v>
      </c>
      <c r="B109" s="97">
        <v>0</v>
      </c>
      <c r="C109" s="97">
        <v>0</v>
      </c>
      <c r="D109" s="97">
        <v>0</v>
      </c>
      <c r="E109" s="97">
        <v>0</v>
      </c>
      <c r="F109" s="97">
        <v>0</v>
      </c>
      <c r="G109" s="97">
        <f>[1]Abril!G109+C109</f>
        <v>0</v>
      </c>
    </row>
    <row r="110" spans="1:7" x14ac:dyDescent="0.25">
      <c r="A110" s="96" t="s">
        <v>87</v>
      </c>
      <c r="B110" s="97">
        <v>2</v>
      </c>
      <c r="C110" s="97">
        <v>12</v>
      </c>
      <c r="D110" s="97">
        <v>2736</v>
      </c>
      <c r="E110" s="97">
        <v>531</v>
      </c>
      <c r="F110" s="97">
        <v>6</v>
      </c>
      <c r="G110" s="97">
        <f>[1]Abril!G110+C110</f>
        <v>257</v>
      </c>
    </row>
    <row r="111" spans="1:7" x14ac:dyDescent="0.25">
      <c r="A111" s="96" t="s">
        <v>88</v>
      </c>
      <c r="B111" s="97">
        <v>90</v>
      </c>
      <c r="C111" s="97">
        <v>11333</v>
      </c>
      <c r="D111" s="97">
        <v>1147123</v>
      </c>
      <c r="E111" s="97">
        <v>223333</v>
      </c>
      <c r="F111" s="97">
        <v>4925</v>
      </c>
      <c r="G111" s="97">
        <f>[1]Abril!G111+C111</f>
        <v>41422</v>
      </c>
    </row>
    <row r="112" spans="1:7" x14ac:dyDescent="0.25">
      <c r="A112" s="96" t="s">
        <v>9</v>
      </c>
      <c r="B112" s="97">
        <v>0</v>
      </c>
      <c r="C112" s="97">
        <v>0</v>
      </c>
      <c r="D112" s="97">
        <v>0</v>
      </c>
      <c r="E112" s="97">
        <v>0</v>
      </c>
      <c r="F112" s="97">
        <v>0</v>
      </c>
      <c r="G112" s="97">
        <f>[1]Abril!G112+C112</f>
        <v>0</v>
      </c>
    </row>
    <row r="113" spans="1:7" x14ac:dyDescent="0.25">
      <c r="A113" s="96" t="s">
        <v>89</v>
      </c>
      <c r="B113" s="97">
        <v>2</v>
      </c>
      <c r="C113" s="97">
        <v>4</v>
      </c>
      <c r="D113" s="97">
        <v>928</v>
      </c>
      <c r="E113" s="97">
        <v>180</v>
      </c>
      <c r="F113" s="97">
        <v>2</v>
      </c>
      <c r="G113" s="97">
        <f>[1]Abril!G113+C113</f>
        <v>20</v>
      </c>
    </row>
    <row r="114" spans="1:7" x14ac:dyDescent="0.25">
      <c r="A114" s="96" t="s">
        <v>90</v>
      </c>
      <c r="B114" s="97">
        <v>580</v>
      </c>
      <c r="C114" s="97">
        <v>39922</v>
      </c>
      <c r="D114" s="97">
        <v>1255133</v>
      </c>
      <c r="E114" s="97">
        <v>242658</v>
      </c>
      <c r="F114" s="97">
        <v>8641</v>
      </c>
      <c r="G114" s="97">
        <f>[1]Abril!G114+C114</f>
        <v>140222</v>
      </c>
    </row>
    <row r="115" spans="1:7" x14ac:dyDescent="0.25">
      <c r="A115" s="96" t="s">
        <v>9</v>
      </c>
      <c r="B115" s="97">
        <v>0</v>
      </c>
      <c r="C115" s="97">
        <v>0</v>
      </c>
      <c r="D115" s="97">
        <v>0</v>
      </c>
      <c r="E115" s="97">
        <v>0</v>
      </c>
      <c r="F115" s="97">
        <v>0</v>
      </c>
      <c r="G115" s="97">
        <f>[1]Abril!G115+C115</f>
        <v>0</v>
      </c>
    </row>
    <row r="116" spans="1:7" x14ac:dyDescent="0.25">
      <c r="A116" s="96" t="s">
        <v>91</v>
      </c>
      <c r="B116" s="97">
        <v>0</v>
      </c>
      <c r="C116" s="97">
        <v>0</v>
      </c>
      <c r="D116" s="97">
        <v>0</v>
      </c>
      <c r="E116" s="97">
        <v>0</v>
      </c>
      <c r="F116" s="97">
        <v>0</v>
      </c>
      <c r="G116" s="97">
        <f>[1]Abril!G116+C116</f>
        <v>0</v>
      </c>
    </row>
    <row r="117" spans="1:7" x14ac:dyDescent="0.25">
      <c r="A117" s="96" t="s">
        <v>92</v>
      </c>
      <c r="B117" s="97">
        <v>0</v>
      </c>
      <c r="C117" s="97">
        <v>0</v>
      </c>
      <c r="D117" s="97">
        <v>0</v>
      </c>
      <c r="E117" s="97">
        <v>0</v>
      </c>
      <c r="F117" s="97">
        <v>0</v>
      </c>
      <c r="G117" s="97">
        <f>[1]Abril!G117+C117</f>
        <v>0</v>
      </c>
    </row>
    <row r="118" spans="1:7" x14ac:dyDescent="0.25">
      <c r="A118" s="96" t="s">
        <v>9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>
        <f>[1]Abril!G118+C118</f>
        <v>0</v>
      </c>
    </row>
    <row r="119" spans="1:7" x14ac:dyDescent="0.25">
      <c r="A119" s="96" t="s">
        <v>93</v>
      </c>
      <c r="B119" s="97">
        <v>7</v>
      </c>
      <c r="C119" s="97">
        <v>140</v>
      </c>
      <c r="D119" s="97">
        <v>20031</v>
      </c>
      <c r="E119" s="97">
        <v>3873</v>
      </c>
      <c r="F119" s="97">
        <v>0</v>
      </c>
      <c r="G119" s="97">
        <f>[1]Abril!G119+C119</f>
        <v>520</v>
      </c>
    </row>
    <row r="120" spans="1:7" x14ac:dyDescent="0.25">
      <c r="A120" s="96" t="s">
        <v>94</v>
      </c>
      <c r="B120" s="97">
        <v>30</v>
      </c>
      <c r="C120" s="97">
        <v>4891</v>
      </c>
      <c r="D120" s="97">
        <v>126692</v>
      </c>
      <c r="E120" s="97">
        <v>24443</v>
      </c>
      <c r="F120" s="97">
        <v>5</v>
      </c>
      <c r="G120" s="97">
        <f>[1]Abril!G120+C120</f>
        <v>8364</v>
      </c>
    </row>
    <row r="121" spans="1:7" x14ac:dyDescent="0.25">
      <c r="A121" s="96" t="s">
        <v>9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f>[1]Abril!G121+C121</f>
        <v>0</v>
      </c>
    </row>
    <row r="122" spans="1:7" x14ac:dyDescent="0.25">
      <c r="A122" s="96" t="s">
        <v>95</v>
      </c>
      <c r="B122" s="97">
        <v>2</v>
      </c>
      <c r="C122" s="97">
        <v>4</v>
      </c>
      <c r="D122" s="97">
        <v>1137</v>
      </c>
      <c r="E122" s="97">
        <v>221</v>
      </c>
      <c r="F122" s="97">
        <v>2</v>
      </c>
      <c r="G122" s="97">
        <f>[1]Abril!G122+C122</f>
        <v>20</v>
      </c>
    </row>
    <row r="123" spans="1:7" x14ac:dyDescent="0.25">
      <c r="A123" s="96" t="s">
        <v>96</v>
      </c>
      <c r="B123" s="97">
        <v>135</v>
      </c>
      <c r="C123" s="97">
        <v>13490</v>
      </c>
      <c r="D123" s="97">
        <v>1830239</v>
      </c>
      <c r="E123" s="97">
        <v>356224</v>
      </c>
      <c r="F123" s="97">
        <v>5908</v>
      </c>
      <c r="G123" s="97">
        <f>[1]Abril!G123+C123</f>
        <v>63011</v>
      </c>
    </row>
    <row r="124" spans="1:7" x14ac:dyDescent="0.25">
      <c r="A124" s="96" t="s">
        <v>9</v>
      </c>
      <c r="B124" s="97">
        <v>0</v>
      </c>
      <c r="C124" s="97">
        <v>0</v>
      </c>
      <c r="D124" s="97">
        <v>0</v>
      </c>
      <c r="E124" s="97">
        <v>0</v>
      </c>
      <c r="F124" s="97">
        <v>0</v>
      </c>
      <c r="G124" s="97">
        <f>[1]Abril!G124+C124</f>
        <v>0</v>
      </c>
    </row>
    <row r="125" spans="1:7" x14ac:dyDescent="0.25">
      <c r="A125" s="96" t="s">
        <v>97</v>
      </c>
      <c r="B125" s="97">
        <v>3</v>
      </c>
      <c r="C125" s="97">
        <v>3</v>
      </c>
      <c r="D125" s="97">
        <v>717</v>
      </c>
      <c r="E125" s="97">
        <v>139</v>
      </c>
      <c r="F125" s="97">
        <v>1</v>
      </c>
      <c r="G125" s="97">
        <f>[1]Abril!G125+C125</f>
        <v>11</v>
      </c>
    </row>
    <row r="126" spans="1:7" x14ac:dyDescent="0.25">
      <c r="A126" s="96" t="s">
        <v>98</v>
      </c>
      <c r="B126" s="97">
        <v>24</v>
      </c>
      <c r="C126" s="97">
        <v>2522</v>
      </c>
      <c r="D126" s="97">
        <v>79759</v>
      </c>
      <c r="E126" s="97">
        <v>15445</v>
      </c>
      <c r="F126" s="97">
        <v>1531</v>
      </c>
      <c r="G126" s="97">
        <f>[1]Abril!G126+C126</f>
        <v>30161</v>
      </c>
    </row>
    <row r="127" spans="1:7" x14ac:dyDescent="0.25">
      <c r="A127" s="96" t="s">
        <v>9</v>
      </c>
      <c r="B127" s="97">
        <v>0</v>
      </c>
      <c r="C127" s="97">
        <v>0</v>
      </c>
      <c r="D127" s="97">
        <v>0</v>
      </c>
      <c r="E127" s="97">
        <v>0</v>
      </c>
      <c r="F127" s="97">
        <v>0</v>
      </c>
      <c r="G127" s="97">
        <f>[1]Abril!G127+C127</f>
        <v>0</v>
      </c>
    </row>
    <row r="128" spans="1:7" x14ac:dyDescent="0.25">
      <c r="A128" s="96" t="s">
        <v>99</v>
      </c>
      <c r="B128" s="97">
        <v>0</v>
      </c>
      <c r="C128" s="97">
        <v>0</v>
      </c>
      <c r="D128" s="97">
        <v>0</v>
      </c>
      <c r="E128" s="97">
        <v>0</v>
      </c>
      <c r="F128" s="97">
        <v>0</v>
      </c>
      <c r="G128" s="97">
        <f>[1]Abril!G128+C128</f>
        <v>0</v>
      </c>
    </row>
    <row r="129" spans="1:7" x14ac:dyDescent="0.25">
      <c r="A129" s="96" t="s">
        <v>100</v>
      </c>
      <c r="B129" s="97">
        <v>14</v>
      </c>
      <c r="C129" s="97">
        <v>3225</v>
      </c>
      <c r="D129" s="97">
        <v>141204</v>
      </c>
      <c r="E129" s="97">
        <v>27240</v>
      </c>
      <c r="F129" s="97">
        <v>360</v>
      </c>
      <c r="G129" s="97">
        <f>[1]Abril!G129+C129</f>
        <v>12980</v>
      </c>
    </row>
    <row r="130" spans="1:7" x14ac:dyDescent="0.25">
      <c r="A130" s="96" t="s">
        <v>9</v>
      </c>
      <c r="B130" s="97">
        <v>0</v>
      </c>
      <c r="C130" s="97">
        <v>0</v>
      </c>
      <c r="D130" s="97">
        <v>0</v>
      </c>
      <c r="E130" s="97">
        <v>0</v>
      </c>
      <c r="F130" s="97">
        <v>0</v>
      </c>
      <c r="G130" s="97">
        <f>[1]Abril!G130+C130</f>
        <v>0</v>
      </c>
    </row>
    <row r="131" spans="1:7" x14ac:dyDescent="0.25">
      <c r="A131" s="96" t="s">
        <v>101</v>
      </c>
      <c r="B131" s="97">
        <v>0</v>
      </c>
      <c r="C131" s="97">
        <v>0</v>
      </c>
      <c r="D131" s="97">
        <v>0</v>
      </c>
      <c r="E131" s="97">
        <v>0</v>
      </c>
      <c r="F131" s="97">
        <v>0</v>
      </c>
      <c r="G131" s="97">
        <f>[1]Abril!G131+C131</f>
        <v>0</v>
      </c>
    </row>
    <row r="132" spans="1:7" x14ac:dyDescent="0.25">
      <c r="A132" s="96" t="s">
        <v>102</v>
      </c>
      <c r="B132" s="97">
        <v>278</v>
      </c>
      <c r="C132" s="97">
        <v>39252</v>
      </c>
      <c r="D132" s="97">
        <v>1797674</v>
      </c>
      <c r="E132" s="97">
        <v>348058</v>
      </c>
      <c r="F132" s="97">
        <v>17248</v>
      </c>
      <c r="G132" s="97">
        <f>[1]Abril!G132+C132</f>
        <v>163249</v>
      </c>
    </row>
    <row r="133" spans="1:7" x14ac:dyDescent="0.25">
      <c r="A133" s="96" t="s">
        <v>9</v>
      </c>
      <c r="B133" s="97">
        <v>0</v>
      </c>
      <c r="C133" s="97">
        <v>0</v>
      </c>
      <c r="D133" s="97">
        <v>0</v>
      </c>
      <c r="E133" s="97">
        <v>0</v>
      </c>
      <c r="F133" s="97">
        <v>0</v>
      </c>
      <c r="G133" s="97">
        <f>[1]Abril!G133+C133</f>
        <v>0</v>
      </c>
    </row>
    <row r="134" spans="1:7" x14ac:dyDescent="0.25">
      <c r="A134" s="96" t="s">
        <v>103</v>
      </c>
      <c r="B134" s="97">
        <v>57</v>
      </c>
      <c r="C134" s="97">
        <v>1521</v>
      </c>
      <c r="D134" s="97">
        <v>75144</v>
      </c>
      <c r="E134" s="97">
        <v>14518</v>
      </c>
      <c r="F134" s="97">
        <v>1906</v>
      </c>
      <c r="G134" s="97">
        <f>[1]Abril!G134+C134</f>
        <v>12036</v>
      </c>
    </row>
    <row r="135" spans="1:7" x14ac:dyDescent="0.25">
      <c r="A135" s="96" t="s">
        <v>9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f>[1]Abril!G135+C135</f>
        <v>0</v>
      </c>
    </row>
    <row r="136" spans="1:7" x14ac:dyDescent="0.25">
      <c r="A136" s="96" t="s">
        <v>104</v>
      </c>
      <c r="B136" s="97">
        <v>57</v>
      </c>
      <c r="C136" s="97">
        <v>1011</v>
      </c>
      <c r="D136" s="97">
        <v>45172</v>
      </c>
      <c r="E136" s="97">
        <v>8746</v>
      </c>
      <c r="F136" s="97">
        <v>1095</v>
      </c>
      <c r="G136" s="97">
        <f>[1]Abril!G136+C136</f>
        <v>9477</v>
      </c>
    </row>
    <row r="137" spans="1:7" x14ac:dyDescent="0.25">
      <c r="A137" s="96" t="s">
        <v>9</v>
      </c>
      <c r="B137" s="97">
        <v>0</v>
      </c>
      <c r="C137" s="97">
        <v>0</v>
      </c>
      <c r="D137" s="97">
        <v>0</v>
      </c>
      <c r="E137" s="97">
        <v>0</v>
      </c>
      <c r="F137" s="97">
        <v>0</v>
      </c>
      <c r="G137" s="97">
        <f>[1]Abril!G137+C137</f>
        <v>0</v>
      </c>
    </row>
    <row r="138" spans="1:7" x14ac:dyDescent="0.25">
      <c r="A138" s="96" t="s">
        <v>105</v>
      </c>
      <c r="B138" s="97">
        <v>0</v>
      </c>
      <c r="C138" s="97">
        <v>0</v>
      </c>
      <c r="D138" s="97">
        <v>0</v>
      </c>
      <c r="E138" s="97">
        <v>0</v>
      </c>
      <c r="F138" s="97">
        <v>0</v>
      </c>
      <c r="G138" s="97">
        <f>[1]Abril!G138+C138</f>
        <v>0</v>
      </c>
    </row>
    <row r="139" spans="1:7" x14ac:dyDescent="0.25">
      <c r="A139" s="96" t="s">
        <v>9</v>
      </c>
      <c r="B139" s="97">
        <v>0</v>
      </c>
      <c r="C139" s="97">
        <v>0</v>
      </c>
      <c r="D139" s="97">
        <v>0</v>
      </c>
      <c r="E139" s="97">
        <v>0</v>
      </c>
      <c r="F139" s="97">
        <v>0</v>
      </c>
      <c r="G139" s="97">
        <f>[1]Abril!G139+C139</f>
        <v>0</v>
      </c>
    </row>
    <row r="140" spans="1:7" x14ac:dyDescent="0.25">
      <c r="A140" s="105" t="s">
        <v>106</v>
      </c>
      <c r="B140" s="106">
        <f>SUM(B68:B138)</f>
        <v>683226</v>
      </c>
      <c r="C140" s="106">
        <f t="shared" ref="C140:F140" si="2">SUM(C68:C138)</f>
        <v>6765778</v>
      </c>
      <c r="D140" s="106">
        <f t="shared" si="2"/>
        <v>107454034754.42999</v>
      </c>
      <c r="E140" s="106">
        <f t="shared" si="2"/>
        <v>19866055303.944359</v>
      </c>
      <c r="F140" s="106">
        <f t="shared" si="2"/>
        <v>2117721</v>
      </c>
      <c r="G140" s="106">
        <f>SUM(G68:G139)</f>
        <v>35648522</v>
      </c>
    </row>
    <row r="141" spans="1:7" x14ac:dyDescent="0.25">
      <c r="A141" s="100" t="s">
        <v>107</v>
      </c>
      <c r="B141" s="101">
        <v>12527</v>
      </c>
      <c r="C141" s="101">
        <v>47767</v>
      </c>
      <c r="D141" s="101">
        <v>26710266</v>
      </c>
      <c r="E141" s="101">
        <v>5192577</v>
      </c>
      <c r="F141" s="101">
        <v>8803</v>
      </c>
      <c r="G141" s="97">
        <f>[1]Abril!G141+C141</f>
        <v>240617</v>
      </c>
    </row>
    <row r="142" spans="1:7" x14ac:dyDescent="0.25">
      <c r="A142" s="107" t="s">
        <v>108</v>
      </c>
      <c r="B142" s="108">
        <f>SUM(B141)</f>
        <v>12527</v>
      </c>
      <c r="C142" s="108">
        <f t="shared" ref="C142:G142" si="3">SUM(C141)</f>
        <v>47767</v>
      </c>
      <c r="D142" s="108">
        <f t="shared" si="3"/>
        <v>26710266</v>
      </c>
      <c r="E142" s="108">
        <f t="shared" si="3"/>
        <v>5192577</v>
      </c>
      <c r="F142" s="108">
        <f t="shared" si="3"/>
        <v>8803</v>
      </c>
      <c r="G142" s="108">
        <f t="shared" si="3"/>
        <v>240617</v>
      </c>
    </row>
    <row r="143" spans="1:7" x14ac:dyDescent="0.25">
      <c r="A143" s="96" t="s">
        <v>109</v>
      </c>
      <c r="B143" s="97">
        <v>30927</v>
      </c>
      <c r="C143" s="97">
        <v>52635</v>
      </c>
      <c r="D143" s="97">
        <v>4025593</v>
      </c>
      <c r="E143" s="97">
        <v>783856</v>
      </c>
      <c r="F143" s="97">
        <v>29214</v>
      </c>
      <c r="G143" s="97">
        <f>[1]Abril!G143+C143</f>
        <v>244989</v>
      </c>
    </row>
    <row r="144" spans="1:7" x14ac:dyDescent="0.25">
      <c r="A144" s="96" t="s">
        <v>9</v>
      </c>
      <c r="B144" s="88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f>[1]Abril!G144+C144</f>
        <v>0</v>
      </c>
    </row>
    <row r="145" spans="1:8" x14ac:dyDescent="0.25">
      <c r="A145" s="96" t="s">
        <v>110</v>
      </c>
      <c r="B145" s="88">
        <v>121</v>
      </c>
      <c r="C145" s="97">
        <v>15882</v>
      </c>
      <c r="D145" s="97">
        <v>29299</v>
      </c>
      <c r="E145" s="97">
        <v>5669</v>
      </c>
      <c r="F145" s="97">
        <v>35667</v>
      </c>
      <c r="G145" s="97">
        <f>[1]Abril!G145+C145</f>
        <v>59543</v>
      </c>
    </row>
    <row r="146" spans="1:8" x14ac:dyDescent="0.25">
      <c r="A146" s="96" t="s">
        <v>111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f>[1]Abril!G146+C146</f>
        <v>1644</v>
      </c>
    </row>
    <row r="147" spans="1:8" x14ac:dyDescent="0.25">
      <c r="A147" s="96" t="s">
        <v>112</v>
      </c>
      <c r="B147" s="97">
        <v>209</v>
      </c>
      <c r="C147" s="97">
        <v>21675</v>
      </c>
      <c r="D147" s="97">
        <v>37676</v>
      </c>
      <c r="E147" s="97">
        <v>7298</v>
      </c>
      <c r="F147" s="97">
        <v>40002</v>
      </c>
      <c r="G147" s="97">
        <f>[1]Abril!G147+C147</f>
        <v>64674</v>
      </c>
    </row>
    <row r="148" spans="1:8" x14ac:dyDescent="0.25">
      <c r="A148" s="96" t="s">
        <v>113</v>
      </c>
      <c r="B148" s="97">
        <v>95</v>
      </c>
      <c r="C148" s="97">
        <v>3570</v>
      </c>
      <c r="D148" s="97">
        <v>270107</v>
      </c>
      <c r="E148" s="97">
        <v>51455</v>
      </c>
      <c r="F148" s="97">
        <v>0</v>
      </c>
      <c r="G148" s="97">
        <f>[1]Abril!G148+C148</f>
        <v>6176</v>
      </c>
    </row>
    <row r="149" spans="1:8" x14ac:dyDescent="0.25">
      <c r="A149" s="96" t="s">
        <v>114</v>
      </c>
      <c r="B149" s="97">
        <v>9227</v>
      </c>
      <c r="C149" s="97">
        <v>12718</v>
      </c>
      <c r="D149" s="97">
        <v>1664852</v>
      </c>
      <c r="E149" s="97">
        <v>323978</v>
      </c>
      <c r="F149" s="97">
        <v>8531</v>
      </c>
      <c r="G149" s="97">
        <f>[1]Abril!G149+C149</f>
        <v>79572</v>
      </c>
    </row>
    <row r="150" spans="1:8" x14ac:dyDescent="0.25">
      <c r="A150" s="96" t="s">
        <v>9</v>
      </c>
      <c r="B150" s="97">
        <v>1</v>
      </c>
      <c r="C150" s="97">
        <v>2</v>
      </c>
      <c r="D150" s="97">
        <v>305.67167999999998</v>
      </c>
      <c r="E150" s="97">
        <v>57.6</v>
      </c>
      <c r="F150" s="97">
        <v>0</v>
      </c>
      <c r="G150" s="97">
        <f>[1]Abril!G150+C150</f>
        <v>268</v>
      </c>
    </row>
    <row r="151" spans="1:8" x14ac:dyDescent="0.25">
      <c r="A151" s="96" t="s">
        <v>115</v>
      </c>
      <c r="B151" s="97">
        <v>8</v>
      </c>
      <c r="C151" s="97">
        <v>59</v>
      </c>
      <c r="D151" s="97">
        <v>166</v>
      </c>
      <c r="E151" s="97">
        <v>32</v>
      </c>
      <c r="F151" s="97">
        <v>231</v>
      </c>
      <c r="G151" s="97">
        <f>[1]Abril!G151+C151</f>
        <v>329</v>
      </c>
    </row>
    <row r="152" spans="1:8" x14ac:dyDescent="0.25">
      <c r="A152" s="96" t="s">
        <v>111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f>[1]Abril!G152+C152</f>
        <v>0</v>
      </c>
    </row>
    <row r="153" spans="1:8" x14ac:dyDescent="0.25">
      <c r="A153" s="96" t="s">
        <v>116</v>
      </c>
      <c r="B153" s="97">
        <v>8</v>
      </c>
      <c r="C153" s="97">
        <v>54</v>
      </c>
      <c r="D153" s="97">
        <v>423</v>
      </c>
      <c r="E153" s="97">
        <v>83</v>
      </c>
      <c r="F153" s="97">
        <v>230</v>
      </c>
      <c r="G153" s="97">
        <f>[1]Abril!G153+C153</f>
        <v>481</v>
      </c>
    </row>
    <row r="154" spans="1:8" x14ac:dyDescent="0.25">
      <c r="A154" s="96" t="s">
        <v>113</v>
      </c>
      <c r="B154" s="11">
        <v>1</v>
      </c>
      <c r="C154" s="11">
        <v>1</v>
      </c>
      <c r="D154" s="11">
        <v>134</v>
      </c>
      <c r="E154" s="11">
        <v>26</v>
      </c>
      <c r="F154" s="11">
        <v>0</v>
      </c>
      <c r="G154" s="97">
        <f>[1]Abril!G154+C154</f>
        <v>1</v>
      </c>
    </row>
    <row r="155" spans="1:8" x14ac:dyDescent="0.25">
      <c r="A155" s="96" t="s">
        <v>117</v>
      </c>
      <c r="B155" s="97">
        <v>0</v>
      </c>
      <c r="C155" s="97">
        <v>0</v>
      </c>
      <c r="D155" s="97">
        <v>0</v>
      </c>
      <c r="E155" s="97">
        <v>0</v>
      </c>
      <c r="F155" s="97">
        <v>0</v>
      </c>
      <c r="G155" s="97">
        <f>[1]Abril!G155+C155</f>
        <v>0</v>
      </c>
      <c r="H155" s="109"/>
    </row>
    <row r="156" spans="1:8" x14ac:dyDescent="0.25">
      <c r="A156" s="96" t="s">
        <v>9</v>
      </c>
      <c r="B156" s="97">
        <v>0</v>
      </c>
      <c r="C156" s="97">
        <v>0</v>
      </c>
      <c r="D156" s="97">
        <v>0</v>
      </c>
      <c r="E156" s="97">
        <v>0</v>
      </c>
      <c r="F156" s="97">
        <v>0</v>
      </c>
      <c r="G156" s="97">
        <f>[1]Abril!G156+C156</f>
        <v>0</v>
      </c>
      <c r="H156" s="109"/>
    </row>
    <row r="157" spans="1:8" s="104" customFormat="1" x14ac:dyDescent="0.25">
      <c r="A157" s="96" t="s">
        <v>118</v>
      </c>
      <c r="B157" s="97">
        <v>146267</v>
      </c>
      <c r="C157" s="97">
        <v>265901</v>
      </c>
      <c r="D157" s="97">
        <v>7403075</v>
      </c>
      <c r="E157" s="97">
        <v>1443609</v>
      </c>
      <c r="F157" s="97">
        <v>110879</v>
      </c>
      <c r="G157" s="97">
        <f>[1]Abril!G157+C157</f>
        <v>1606064</v>
      </c>
      <c r="H157" s="88"/>
    </row>
    <row r="158" spans="1:8" x14ac:dyDescent="0.25">
      <c r="A158" s="96" t="s">
        <v>119</v>
      </c>
      <c r="B158" s="97">
        <v>22</v>
      </c>
      <c r="C158" s="97">
        <v>1634</v>
      </c>
      <c r="D158" s="97">
        <v>93140491.5</v>
      </c>
      <c r="E158" s="97">
        <v>17175402.73</v>
      </c>
      <c r="F158" s="97">
        <v>0</v>
      </c>
      <c r="G158" s="97">
        <f>[1]Abril!G158+C158</f>
        <v>8864</v>
      </c>
    </row>
    <row r="159" spans="1:8" x14ac:dyDescent="0.25">
      <c r="A159" s="96" t="s">
        <v>120</v>
      </c>
      <c r="B159" s="97">
        <v>175</v>
      </c>
      <c r="C159" s="97">
        <v>24245</v>
      </c>
      <c r="D159" s="97">
        <v>16795</v>
      </c>
      <c r="E159" s="97">
        <v>3267</v>
      </c>
      <c r="F159" s="97">
        <v>100713</v>
      </c>
      <c r="G159" s="97">
        <f>[1]Abril!G159+C159</f>
        <v>175581</v>
      </c>
    </row>
    <row r="160" spans="1:8" x14ac:dyDescent="0.25">
      <c r="A160" s="96" t="s">
        <v>111</v>
      </c>
      <c r="B160" s="11">
        <v>8</v>
      </c>
      <c r="C160" s="11">
        <v>1457</v>
      </c>
      <c r="D160" s="11">
        <v>37399</v>
      </c>
      <c r="E160" s="11">
        <v>7276</v>
      </c>
      <c r="F160" s="11">
        <v>0</v>
      </c>
      <c r="G160" s="97">
        <f>[1]Abril!G160+C160</f>
        <v>7845</v>
      </c>
    </row>
    <row r="161" spans="1:7" x14ac:dyDescent="0.25">
      <c r="A161" s="96" t="s">
        <v>121</v>
      </c>
      <c r="B161" s="101">
        <v>172</v>
      </c>
      <c r="C161" s="101">
        <v>43272</v>
      </c>
      <c r="D161" s="101">
        <v>21427</v>
      </c>
      <c r="E161" s="101">
        <v>4177</v>
      </c>
      <c r="F161" s="11">
        <v>92970</v>
      </c>
      <c r="G161" s="97">
        <f>[1]Abril!G161+C161</f>
        <v>190742</v>
      </c>
    </row>
    <row r="162" spans="1:7" x14ac:dyDescent="0.25">
      <c r="A162" s="96" t="s">
        <v>122</v>
      </c>
      <c r="B162" s="97">
        <v>37</v>
      </c>
      <c r="C162" s="97">
        <v>4179</v>
      </c>
      <c r="D162" s="97">
        <v>114506</v>
      </c>
      <c r="E162" s="97">
        <v>22342</v>
      </c>
      <c r="F162" s="97">
        <v>0</v>
      </c>
      <c r="G162" s="97">
        <f>[1]Abril!G162+C162</f>
        <v>15824</v>
      </c>
    </row>
    <row r="163" spans="1:7" x14ac:dyDescent="0.25">
      <c r="A163" s="96" t="s">
        <v>123</v>
      </c>
      <c r="B163" s="97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f>[1]Abril!G163+C163</f>
        <v>0</v>
      </c>
    </row>
    <row r="164" spans="1:7" x14ac:dyDescent="0.25">
      <c r="A164" s="96" t="s">
        <v>121</v>
      </c>
      <c r="B164" s="97">
        <v>0</v>
      </c>
      <c r="C164" s="97">
        <v>0</v>
      </c>
      <c r="D164" s="97">
        <v>0</v>
      </c>
      <c r="E164" s="97">
        <v>0</v>
      </c>
      <c r="F164" s="97">
        <v>0</v>
      </c>
      <c r="G164" s="97">
        <f>[1]Abril!G164+C164</f>
        <v>0</v>
      </c>
    </row>
    <row r="165" spans="1:7" x14ac:dyDescent="0.25">
      <c r="A165" s="96" t="s">
        <v>113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f>[1]Abril!G165+C165</f>
        <v>0</v>
      </c>
    </row>
    <row r="166" spans="1:7" x14ac:dyDescent="0.25">
      <c r="A166" s="96" t="s">
        <v>124</v>
      </c>
      <c r="B166" s="97">
        <v>3440</v>
      </c>
      <c r="C166" s="97">
        <v>16186</v>
      </c>
      <c r="D166" s="97">
        <v>1005683</v>
      </c>
      <c r="E166" s="97">
        <v>196284</v>
      </c>
      <c r="F166" s="97">
        <v>3438</v>
      </c>
      <c r="G166" s="97">
        <f>[1]Abril!G166+C166</f>
        <v>75847</v>
      </c>
    </row>
    <row r="167" spans="1:7" x14ac:dyDescent="0.25">
      <c r="A167" s="96" t="s">
        <v>120</v>
      </c>
      <c r="B167" s="97">
        <v>85</v>
      </c>
      <c r="C167" s="97">
        <v>1261</v>
      </c>
      <c r="D167" s="97">
        <v>2378</v>
      </c>
      <c r="E167" s="97">
        <v>465</v>
      </c>
      <c r="F167" s="97">
        <v>7436</v>
      </c>
      <c r="G167" s="97">
        <f>[1]Abril!G167+C167</f>
        <v>11929</v>
      </c>
    </row>
    <row r="168" spans="1:7" x14ac:dyDescent="0.25">
      <c r="A168" s="96" t="s">
        <v>111</v>
      </c>
      <c r="B168" s="97">
        <v>0</v>
      </c>
      <c r="C168" s="97">
        <v>0</v>
      </c>
      <c r="D168" s="97">
        <v>0</v>
      </c>
      <c r="E168" s="97">
        <v>0</v>
      </c>
      <c r="F168" s="97">
        <v>0</v>
      </c>
      <c r="G168" s="97">
        <f>[1]Abril!G168+C168</f>
        <v>100</v>
      </c>
    </row>
    <row r="169" spans="1:7" x14ac:dyDescent="0.25">
      <c r="A169" s="96" t="s">
        <v>121</v>
      </c>
      <c r="B169" s="97">
        <v>39</v>
      </c>
      <c r="C169" s="97">
        <v>764</v>
      </c>
      <c r="D169" s="97">
        <v>1505</v>
      </c>
      <c r="E169" s="97">
        <v>294</v>
      </c>
      <c r="F169" s="97">
        <v>2956</v>
      </c>
      <c r="G169" s="97">
        <f>[1]Abril!G169+C169</f>
        <v>13754</v>
      </c>
    </row>
    <row r="170" spans="1:7" x14ac:dyDescent="0.25">
      <c r="A170" s="96" t="s">
        <v>113</v>
      </c>
      <c r="B170" s="97">
        <v>0</v>
      </c>
      <c r="C170" s="97">
        <v>0</v>
      </c>
      <c r="D170" s="97">
        <v>0</v>
      </c>
      <c r="E170" s="97">
        <v>0</v>
      </c>
      <c r="F170" s="97">
        <v>0</v>
      </c>
      <c r="G170" s="97">
        <f>[1]Abril!G170+C170</f>
        <v>5200</v>
      </c>
    </row>
    <row r="171" spans="1:7" x14ac:dyDescent="0.25">
      <c r="A171" s="96" t="s">
        <v>125</v>
      </c>
      <c r="B171" s="97">
        <v>7</v>
      </c>
      <c r="C171" s="97">
        <v>75</v>
      </c>
      <c r="D171" s="97">
        <v>6096</v>
      </c>
      <c r="E171" s="97">
        <v>1190</v>
      </c>
      <c r="F171" s="97">
        <v>61</v>
      </c>
      <c r="G171" s="97">
        <f>[1]Abril!G171+C171</f>
        <v>437</v>
      </c>
    </row>
    <row r="172" spans="1:7" x14ac:dyDescent="0.25">
      <c r="A172" s="96" t="s">
        <v>119</v>
      </c>
      <c r="B172" s="97">
        <v>0</v>
      </c>
      <c r="C172" s="97">
        <v>0</v>
      </c>
      <c r="D172" s="97">
        <v>0</v>
      </c>
      <c r="E172" s="97">
        <v>0</v>
      </c>
      <c r="F172" s="97">
        <v>0</v>
      </c>
      <c r="G172" s="97">
        <f>[1]Abril!G172+C172</f>
        <v>0</v>
      </c>
    </row>
    <row r="173" spans="1:7" x14ac:dyDescent="0.25">
      <c r="A173" s="96" t="s">
        <v>120</v>
      </c>
      <c r="B173" s="97">
        <v>0</v>
      </c>
      <c r="C173" s="97">
        <v>0</v>
      </c>
      <c r="D173" s="97">
        <v>0</v>
      </c>
      <c r="E173" s="97">
        <v>0</v>
      </c>
      <c r="F173" s="97">
        <v>0</v>
      </c>
      <c r="G173" s="97">
        <f>[1]Abril!G173+C173</f>
        <v>0</v>
      </c>
    </row>
    <row r="174" spans="1:7" x14ac:dyDescent="0.25">
      <c r="A174" s="96" t="s">
        <v>111</v>
      </c>
      <c r="B174" s="97">
        <v>0</v>
      </c>
      <c r="C174" s="97">
        <v>0</v>
      </c>
      <c r="D174" s="97">
        <v>0</v>
      </c>
      <c r="E174" s="97">
        <v>0</v>
      </c>
      <c r="F174" s="97">
        <v>0</v>
      </c>
      <c r="G174" s="97">
        <f>[1]Abril!G174+C174</f>
        <v>0</v>
      </c>
    </row>
    <row r="175" spans="1:7" x14ac:dyDescent="0.25">
      <c r="A175" s="96" t="s">
        <v>121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f>[1]Abril!G175+C175</f>
        <v>0</v>
      </c>
    </row>
    <row r="176" spans="1:7" x14ac:dyDescent="0.25">
      <c r="A176" s="96" t="s">
        <v>113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f>[1]Abril!G176+C176</f>
        <v>0</v>
      </c>
    </row>
    <row r="177" spans="1:7" x14ac:dyDescent="0.25">
      <c r="A177" s="96" t="s">
        <v>126</v>
      </c>
      <c r="B177" s="97">
        <v>326</v>
      </c>
      <c r="C177" s="97">
        <v>4584</v>
      </c>
      <c r="D177" s="97">
        <v>337568</v>
      </c>
      <c r="E177" s="97">
        <v>65481</v>
      </c>
      <c r="F177" s="97">
        <v>11316</v>
      </c>
      <c r="G177" s="97">
        <f>[1]Abril!G177+C177</f>
        <v>25130</v>
      </c>
    </row>
    <row r="178" spans="1:7" x14ac:dyDescent="0.25">
      <c r="A178" s="96" t="s">
        <v>119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f>[1]Abril!G178+C178</f>
        <v>0</v>
      </c>
    </row>
    <row r="179" spans="1:7" x14ac:dyDescent="0.25">
      <c r="A179" s="96" t="s">
        <v>115</v>
      </c>
      <c r="B179" s="97">
        <v>0</v>
      </c>
      <c r="C179" s="97">
        <v>0</v>
      </c>
      <c r="D179" s="97">
        <v>0</v>
      </c>
      <c r="E179" s="97">
        <v>0</v>
      </c>
      <c r="F179" s="97">
        <v>0</v>
      </c>
      <c r="G179" s="97">
        <f>[1]Abril!G179+C179</f>
        <v>0</v>
      </c>
    </row>
    <row r="180" spans="1:7" x14ac:dyDescent="0.25">
      <c r="A180" s="96" t="s">
        <v>111</v>
      </c>
      <c r="B180" s="97">
        <v>0</v>
      </c>
      <c r="C180" s="97">
        <v>0</v>
      </c>
      <c r="D180" s="97">
        <v>0</v>
      </c>
      <c r="E180" s="97">
        <v>0</v>
      </c>
      <c r="F180" s="97">
        <v>0</v>
      </c>
      <c r="G180" s="97">
        <f>[1]Abril!G180+C180</f>
        <v>0</v>
      </c>
    </row>
    <row r="181" spans="1:7" x14ac:dyDescent="0.25">
      <c r="A181" s="96" t="s">
        <v>116</v>
      </c>
      <c r="B181" s="97">
        <v>0</v>
      </c>
      <c r="C181" s="97">
        <v>0</v>
      </c>
      <c r="D181" s="97">
        <v>0</v>
      </c>
      <c r="E181" s="97">
        <v>0</v>
      </c>
      <c r="F181" s="97">
        <v>0</v>
      </c>
      <c r="G181" s="97">
        <f>[1]Abril!G181+C181</f>
        <v>0</v>
      </c>
    </row>
    <row r="182" spans="1:7" x14ac:dyDescent="0.25">
      <c r="A182" s="96" t="s">
        <v>127</v>
      </c>
      <c r="B182" s="97">
        <v>0</v>
      </c>
      <c r="C182" s="97">
        <v>0</v>
      </c>
      <c r="D182" s="97">
        <v>0</v>
      </c>
      <c r="E182" s="97">
        <v>0</v>
      </c>
      <c r="F182" s="97">
        <v>0</v>
      </c>
      <c r="G182" s="97">
        <f>[1]Abril!G182+C182</f>
        <v>0</v>
      </c>
    </row>
    <row r="183" spans="1:7" x14ac:dyDescent="0.25">
      <c r="A183" s="96" t="s">
        <v>128</v>
      </c>
      <c r="B183" s="97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f>[1]Abril!G183+C183</f>
        <v>0</v>
      </c>
    </row>
    <row r="184" spans="1:7" x14ac:dyDescent="0.25">
      <c r="A184" s="88" t="s">
        <v>129</v>
      </c>
      <c r="B184" s="88">
        <v>0</v>
      </c>
      <c r="C184" s="88">
        <v>0</v>
      </c>
      <c r="D184" s="88">
        <v>0</v>
      </c>
      <c r="E184" s="88">
        <v>0</v>
      </c>
      <c r="F184" s="88">
        <v>0</v>
      </c>
      <c r="G184" s="97">
        <f>[1]Abril!G184+C184</f>
        <v>9211</v>
      </c>
    </row>
    <row r="185" spans="1:7" x14ac:dyDescent="0.25">
      <c r="A185" s="88" t="s">
        <v>130</v>
      </c>
      <c r="B185" s="88">
        <v>0</v>
      </c>
      <c r="C185" s="88">
        <v>0</v>
      </c>
      <c r="D185" s="88">
        <v>0</v>
      </c>
      <c r="E185" s="88">
        <v>0</v>
      </c>
      <c r="F185" s="88">
        <v>0</v>
      </c>
      <c r="G185" s="97">
        <f>[1]Abril!G185+C185</f>
        <v>0</v>
      </c>
    </row>
    <row r="186" spans="1:7" x14ac:dyDescent="0.25">
      <c r="A186" s="88" t="s">
        <v>111</v>
      </c>
      <c r="B186" s="88">
        <v>0</v>
      </c>
      <c r="C186" s="88">
        <v>0</v>
      </c>
      <c r="D186" s="88">
        <v>0</v>
      </c>
      <c r="E186" s="88">
        <v>0</v>
      </c>
      <c r="F186" s="88">
        <v>0</v>
      </c>
      <c r="G186" s="97">
        <f>[1]Abril!G186+C186</f>
        <v>0</v>
      </c>
    </row>
    <row r="187" spans="1:7" x14ac:dyDescent="0.25">
      <c r="A187" s="88" t="s">
        <v>131</v>
      </c>
      <c r="B187" s="88">
        <v>0</v>
      </c>
      <c r="C187" s="88">
        <v>0</v>
      </c>
      <c r="D187" s="88">
        <v>0</v>
      </c>
      <c r="E187" s="88">
        <v>0</v>
      </c>
      <c r="F187" s="88">
        <v>0</v>
      </c>
      <c r="G187" s="97">
        <f>[1]Abril!G187+C187</f>
        <v>0</v>
      </c>
    </row>
    <row r="188" spans="1:7" x14ac:dyDescent="0.25">
      <c r="A188" s="88" t="s">
        <v>113</v>
      </c>
      <c r="B188" s="88">
        <v>0</v>
      </c>
      <c r="C188" s="88">
        <v>0</v>
      </c>
      <c r="D188" s="88">
        <v>0</v>
      </c>
      <c r="E188" s="88">
        <v>0</v>
      </c>
      <c r="F188" s="88">
        <v>0</v>
      </c>
      <c r="G188" s="97">
        <f>[1]Abril!G188+C188</f>
        <v>0</v>
      </c>
    </row>
    <row r="189" spans="1:7" x14ac:dyDescent="0.25">
      <c r="A189" s="88" t="s">
        <v>132</v>
      </c>
      <c r="B189" s="88">
        <v>0</v>
      </c>
      <c r="C189" s="88">
        <v>0</v>
      </c>
      <c r="D189" s="88">
        <v>0</v>
      </c>
      <c r="E189" s="88">
        <v>0</v>
      </c>
      <c r="F189" s="88">
        <v>0</v>
      </c>
      <c r="G189" s="97">
        <f>[1]Abril!G189+C189</f>
        <v>0</v>
      </c>
    </row>
    <row r="190" spans="1:7" x14ac:dyDescent="0.25">
      <c r="A190" s="98" t="s">
        <v>133</v>
      </c>
      <c r="B190" s="99">
        <f>SUM(B143:B189)</f>
        <v>191175</v>
      </c>
      <c r="C190" s="99">
        <f t="shared" ref="C190:G190" si="4">SUM(C143:C189)</f>
        <v>470154</v>
      </c>
      <c r="D190" s="99">
        <f t="shared" si="4"/>
        <v>108115479.17168</v>
      </c>
      <c r="E190" s="99">
        <f t="shared" si="4"/>
        <v>20092242.330000002</v>
      </c>
      <c r="F190" s="99">
        <f t="shared" si="4"/>
        <v>443644</v>
      </c>
      <c r="G190" s="99">
        <f t="shared" si="4"/>
        <v>2604205</v>
      </c>
    </row>
    <row r="191" spans="1:7" x14ac:dyDescent="0.25">
      <c r="A191" s="96" t="s">
        <v>134</v>
      </c>
      <c r="B191" s="11">
        <v>7855</v>
      </c>
      <c r="C191" s="11">
        <v>2642800</v>
      </c>
      <c r="D191" s="11">
        <v>32385</v>
      </c>
      <c r="E191" s="11">
        <v>6316</v>
      </c>
      <c r="F191" s="11">
        <v>305800</v>
      </c>
      <c r="G191" s="97">
        <f>[1]Abril!G191+C191</f>
        <v>9719100</v>
      </c>
    </row>
    <row r="192" spans="1:7" x14ac:dyDescent="0.25">
      <c r="A192" s="96" t="s">
        <v>135</v>
      </c>
      <c r="B192" s="11">
        <v>3123</v>
      </c>
      <c r="C192" s="11">
        <v>4652100</v>
      </c>
      <c r="D192" s="11">
        <v>53028</v>
      </c>
      <c r="E192" s="11">
        <v>10358</v>
      </c>
      <c r="F192" s="11">
        <v>1260000</v>
      </c>
      <c r="G192" s="97">
        <f>[1]Abril!G192+C192</f>
        <v>27563000</v>
      </c>
    </row>
    <row r="193" spans="1:7" x14ac:dyDescent="0.25">
      <c r="A193" s="96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97">
        <f>[1]Abril!G193+C193</f>
        <v>0</v>
      </c>
    </row>
    <row r="194" spans="1:7" x14ac:dyDescent="0.25">
      <c r="A194" s="96" t="s">
        <v>137</v>
      </c>
      <c r="B194" s="11">
        <v>8762</v>
      </c>
      <c r="C194" s="11">
        <v>5188100</v>
      </c>
      <c r="D194" s="11">
        <v>144475</v>
      </c>
      <c r="E194" s="11">
        <v>28111</v>
      </c>
      <c r="F194" s="11">
        <v>2753400</v>
      </c>
      <c r="G194" s="97">
        <f>[1]Abril!G194+C194</f>
        <v>17978700</v>
      </c>
    </row>
    <row r="195" spans="1:7" x14ac:dyDescent="0.25">
      <c r="A195" s="96" t="s">
        <v>138</v>
      </c>
      <c r="B195" s="11">
        <v>2937</v>
      </c>
      <c r="C195" s="11">
        <v>1980700</v>
      </c>
      <c r="D195" s="11">
        <v>26881</v>
      </c>
      <c r="E195" s="11">
        <v>5252</v>
      </c>
      <c r="F195" s="11">
        <v>140900</v>
      </c>
      <c r="G195" s="97">
        <f>[1]Abril!G195+C195</f>
        <v>18549400</v>
      </c>
    </row>
    <row r="196" spans="1:7" x14ac:dyDescent="0.25">
      <c r="A196" s="96" t="s">
        <v>139</v>
      </c>
      <c r="B196" s="11">
        <v>1459</v>
      </c>
      <c r="C196" s="11">
        <v>824600</v>
      </c>
      <c r="D196" s="11">
        <v>10432</v>
      </c>
      <c r="E196" s="11">
        <v>2037</v>
      </c>
      <c r="F196" s="11">
        <v>230200</v>
      </c>
      <c r="G196" s="97">
        <f>[1]Abril!G196+C196</f>
        <v>6901200</v>
      </c>
    </row>
    <row r="197" spans="1:7" x14ac:dyDescent="0.25">
      <c r="A197" s="96" t="s">
        <v>140</v>
      </c>
      <c r="B197" s="97">
        <v>0</v>
      </c>
      <c r="C197" s="97">
        <v>0</v>
      </c>
      <c r="D197" s="97">
        <v>0</v>
      </c>
      <c r="E197" s="97">
        <v>0</v>
      </c>
      <c r="F197" s="97">
        <v>0</v>
      </c>
      <c r="G197" s="97">
        <f>[1]Abril!G197+C197</f>
        <v>0</v>
      </c>
    </row>
    <row r="198" spans="1:7" x14ac:dyDescent="0.25">
      <c r="A198" s="96" t="s">
        <v>141</v>
      </c>
      <c r="B198" s="11">
        <v>241</v>
      </c>
      <c r="C198" s="11">
        <v>464000</v>
      </c>
      <c r="D198" s="11">
        <v>2587</v>
      </c>
      <c r="E198" s="11">
        <v>505</v>
      </c>
      <c r="F198" s="11">
        <v>23500</v>
      </c>
      <c r="G198" s="97">
        <f>[1]Abril!G198+C198</f>
        <v>11352700</v>
      </c>
    </row>
    <row r="199" spans="1:7" x14ac:dyDescent="0.25">
      <c r="A199" s="96" t="s">
        <v>142</v>
      </c>
      <c r="B199" s="97">
        <v>0</v>
      </c>
      <c r="C199" s="97">
        <v>0</v>
      </c>
      <c r="D199" s="97">
        <v>0</v>
      </c>
      <c r="E199" s="97">
        <v>0</v>
      </c>
      <c r="F199" s="97">
        <v>0</v>
      </c>
      <c r="G199" s="97">
        <f>[1]Abril!G199+C199</f>
        <v>0</v>
      </c>
    </row>
    <row r="200" spans="1:7" x14ac:dyDescent="0.25">
      <c r="A200" s="96" t="s">
        <v>143</v>
      </c>
      <c r="B200" s="11">
        <v>10433</v>
      </c>
      <c r="C200" s="11">
        <v>5382810</v>
      </c>
      <c r="D200" s="11">
        <v>56143</v>
      </c>
      <c r="E200" s="11">
        <v>10957</v>
      </c>
      <c r="F200" s="11">
        <v>1463950</v>
      </c>
      <c r="G200" s="97">
        <f>[1]Abril!G200+C200</f>
        <v>20718270</v>
      </c>
    </row>
    <row r="201" spans="1:7" x14ac:dyDescent="0.25">
      <c r="A201" s="96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97">
        <f>[1]Abril!G201+C201</f>
        <v>0</v>
      </c>
    </row>
    <row r="202" spans="1:7" x14ac:dyDescent="0.25">
      <c r="A202" s="96" t="s">
        <v>145</v>
      </c>
      <c r="B202" s="11">
        <v>3321</v>
      </c>
      <c r="C202" s="11">
        <v>1631900</v>
      </c>
      <c r="D202" s="11">
        <v>22521</v>
      </c>
      <c r="E202" s="11">
        <v>4396</v>
      </c>
      <c r="F202" s="11">
        <v>66600</v>
      </c>
      <c r="G202" s="97">
        <f>[1]Abril!G202+C202</f>
        <v>14429600</v>
      </c>
    </row>
    <row r="203" spans="1:7" x14ac:dyDescent="0.25">
      <c r="A203" s="96" t="s">
        <v>146</v>
      </c>
      <c r="B203" s="11">
        <v>4748</v>
      </c>
      <c r="C203" s="11">
        <v>1520800</v>
      </c>
      <c r="D203" s="11">
        <v>57767</v>
      </c>
      <c r="E203" s="11">
        <v>11263</v>
      </c>
      <c r="F203" s="11">
        <v>136500</v>
      </c>
      <c r="G203" s="97">
        <f>[1]Abril!G203+C203</f>
        <v>10370000</v>
      </c>
    </row>
    <row r="204" spans="1:7" x14ac:dyDescent="0.25">
      <c r="A204" s="96" t="s">
        <v>147</v>
      </c>
      <c r="B204" s="11">
        <v>16151</v>
      </c>
      <c r="C204" s="11">
        <v>7531640</v>
      </c>
      <c r="D204" s="11">
        <v>146397</v>
      </c>
      <c r="E204" s="11">
        <v>28630</v>
      </c>
      <c r="F204" s="11">
        <v>652400</v>
      </c>
      <c r="G204" s="97">
        <f>[1]Abril!G204+C204</f>
        <v>26347100</v>
      </c>
    </row>
    <row r="205" spans="1:7" x14ac:dyDescent="0.25">
      <c r="A205" s="96" t="s">
        <v>148</v>
      </c>
      <c r="B205" s="11">
        <v>14192</v>
      </c>
      <c r="C205" s="11">
        <v>1784300</v>
      </c>
      <c r="D205" s="11">
        <v>53674</v>
      </c>
      <c r="E205" s="11">
        <v>10461</v>
      </c>
      <c r="F205" s="11">
        <v>245200</v>
      </c>
      <c r="G205" s="97">
        <f>[1]Abril!G205+C205</f>
        <v>10029500</v>
      </c>
    </row>
    <row r="206" spans="1:7" x14ac:dyDescent="0.25">
      <c r="A206" s="96" t="s">
        <v>149</v>
      </c>
      <c r="B206" s="97">
        <v>0</v>
      </c>
      <c r="C206" s="97">
        <v>0</v>
      </c>
      <c r="D206" s="97">
        <v>0</v>
      </c>
      <c r="E206" s="97">
        <v>0</v>
      </c>
      <c r="F206" s="97">
        <v>0</v>
      </c>
      <c r="G206" s="97">
        <f>[1]Abril!G206+C206</f>
        <v>0</v>
      </c>
    </row>
    <row r="207" spans="1:7" x14ac:dyDescent="0.25">
      <c r="A207" s="96" t="s">
        <v>150</v>
      </c>
      <c r="B207" s="97">
        <v>3071</v>
      </c>
      <c r="C207" s="97">
        <v>657700</v>
      </c>
      <c r="D207" s="97">
        <v>6704</v>
      </c>
      <c r="E207" s="97">
        <v>1307</v>
      </c>
      <c r="F207" s="97">
        <v>202300</v>
      </c>
      <c r="G207" s="97">
        <f>[1]Abril!G207+C207</f>
        <v>3979605</v>
      </c>
    </row>
    <row r="208" spans="1:7" x14ac:dyDescent="0.25">
      <c r="A208" s="96" t="s">
        <v>151</v>
      </c>
      <c r="B208" s="97">
        <v>5785</v>
      </c>
      <c r="C208" s="97">
        <v>3211000</v>
      </c>
      <c r="D208" s="97">
        <v>105629</v>
      </c>
      <c r="E208" s="97">
        <v>20607</v>
      </c>
      <c r="F208" s="97">
        <v>743700</v>
      </c>
      <c r="G208" s="97">
        <f>[1]Abril!G208+C208</f>
        <v>23048800</v>
      </c>
    </row>
    <row r="209" spans="1:8" x14ac:dyDescent="0.25">
      <c r="A209" s="96" t="s">
        <v>152</v>
      </c>
      <c r="B209" s="97">
        <v>11170</v>
      </c>
      <c r="C209" s="97">
        <v>5009900</v>
      </c>
      <c r="D209" s="97">
        <v>138287</v>
      </c>
      <c r="E209" s="97">
        <v>26979</v>
      </c>
      <c r="F209" s="97">
        <v>2087200</v>
      </c>
      <c r="G209" s="97">
        <f>[1]Abril!G209+C209</f>
        <v>15955300</v>
      </c>
    </row>
    <row r="210" spans="1:8" x14ac:dyDescent="0.25">
      <c r="A210" s="96" t="s">
        <v>153</v>
      </c>
      <c r="B210" s="97">
        <v>17166</v>
      </c>
      <c r="C210" s="97">
        <v>8992800</v>
      </c>
      <c r="D210" s="97">
        <v>137807</v>
      </c>
      <c r="E210" s="97">
        <v>26930</v>
      </c>
      <c r="F210" s="97">
        <v>1455700</v>
      </c>
      <c r="G210" s="97">
        <f>[1]Abril!G210+C210</f>
        <v>37366400</v>
      </c>
    </row>
    <row r="211" spans="1:8" x14ac:dyDescent="0.25">
      <c r="A211" s="96" t="s">
        <v>154</v>
      </c>
      <c r="B211" s="97">
        <v>2119</v>
      </c>
      <c r="C211" s="97">
        <v>6218950</v>
      </c>
      <c r="D211" s="97">
        <v>9893</v>
      </c>
      <c r="E211" s="97">
        <v>1931</v>
      </c>
      <c r="F211" s="97">
        <v>399430</v>
      </c>
      <c r="G211" s="97">
        <f>[1]Abril!G211+C211</f>
        <v>66571150</v>
      </c>
    </row>
    <row r="212" spans="1:8" x14ac:dyDescent="0.25">
      <c r="A212" s="96" t="s">
        <v>155</v>
      </c>
      <c r="B212" s="97">
        <v>4513</v>
      </c>
      <c r="C212" s="97">
        <v>1915300</v>
      </c>
      <c r="D212" s="97">
        <v>31408</v>
      </c>
      <c r="E212" s="97">
        <v>6123</v>
      </c>
      <c r="F212" s="97">
        <v>173400</v>
      </c>
      <c r="G212" s="97">
        <f>[1]Abril!G212+C212</f>
        <v>13929300</v>
      </c>
    </row>
    <row r="213" spans="1:8" x14ac:dyDescent="0.25">
      <c r="A213" s="96" t="s">
        <v>156</v>
      </c>
      <c r="B213" s="11">
        <v>515</v>
      </c>
      <c r="C213" s="11">
        <v>1522300</v>
      </c>
      <c r="D213" s="11">
        <v>3218</v>
      </c>
      <c r="E213" s="11">
        <v>628</v>
      </c>
      <c r="F213" s="11">
        <v>168600</v>
      </c>
      <c r="G213" s="97">
        <f>[1]Abril!G213+C213</f>
        <v>7627400</v>
      </c>
    </row>
    <row r="214" spans="1:8" x14ac:dyDescent="0.25">
      <c r="A214" s="96" t="s">
        <v>157</v>
      </c>
      <c r="B214" s="97">
        <v>0</v>
      </c>
      <c r="C214" s="97">
        <v>0</v>
      </c>
      <c r="D214" s="97">
        <v>0</v>
      </c>
      <c r="E214" s="97">
        <v>0</v>
      </c>
      <c r="F214" s="97">
        <v>0</v>
      </c>
      <c r="G214" s="97">
        <f>[1]Abril!G214+C214</f>
        <v>0</v>
      </c>
    </row>
    <row r="215" spans="1:8" x14ac:dyDescent="0.25">
      <c r="A215" s="96" t="s">
        <v>158</v>
      </c>
      <c r="B215" s="11">
        <v>878</v>
      </c>
      <c r="C215" s="11">
        <v>501300</v>
      </c>
      <c r="D215" s="11">
        <v>1551</v>
      </c>
      <c r="E215" s="11">
        <v>302</v>
      </c>
      <c r="F215" s="11">
        <v>378600</v>
      </c>
      <c r="G215" s="97">
        <f>[1]Abril!G215+C215</f>
        <v>4345600</v>
      </c>
    </row>
    <row r="216" spans="1:8" x14ac:dyDescent="0.25">
      <c r="A216" s="96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97">
        <f>[1]Abril!G216+C216</f>
        <v>0</v>
      </c>
    </row>
    <row r="217" spans="1:8" s="104" customFormat="1" x14ac:dyDescent="0.25">
      <c r="A217" s="96" t="s">
        <v>160</v>
      </c>
      <c r="B217" s="13">
        <v>16454</v>
      </c>
      <c r="C217" s="13">
        <v>15035800</v>
      </c>
      <c r="D217" s="13">
        <v>590836</v>
      </c>
      <c r="E217" s="13">
        <v>115204</v>
      </c>
      <c r="F217" s="13">
        <v>4724800</v>
      </c>
      <c r="G217" s="97">
        <f>[1]Abril!G217+C217</f>
        <v>91799300</v>
      </c>
      <c r="H217" s="88"/>
    </row>
    <row r="218" spans="1:8" x14ac:dyDescent="0.25">
      <c r="A218" s="110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97">
        <f>[1]Abril!G218+C218</f>
        <v>0</v>
      </c>
    </row>
    <row r="219" spans="1:8" x14ac:dyDescent="0.25">
      <c r="A219" s="96" t="s">
        <v>162</v>
      </c>
      <c r="B219" s="11">
        <v>9403</v>
      </c>
      <c r="C219" s="11">
        <v>1472900</v>
      </c>
      <c r="D219" s="11">
        <v>44675</v>
      </c>
      <c r="E219" s="11">
        <v>8718</v>
      </c>
      <c r="F219" s="11">
        <v>274000</v>
      </c>
      <c r="G219" s="97">
        <f>[1]Abril!G219+C219</f>
        <v>7914800</v>
      </c>
    </row>
    <row r="220" spans="1:8" x14ac:dyDescent="0.25">
      <c r="A220" s="96" t="s">
        <v>163</v>
      </c>
      <c r="B220" s="97">
        <v>0</v>
      </c>
      <c r="C220" s="97">
        <v>0</v>
      </c>
      <c r="D220" s="97">
        <v>0</v>
      </c>
      <c r="E220" s="97">
        <v>0</v>
      </c>
      <c r="F220" s="97">
        <v>0</v>
      </c>
      <c r="G220" s="97">
        <f>[1]Abril!G220+C220</f>
        <v>0</v>
      </c>
    </row>
    <row r="221" spans="1:8" x14ac:dyDescent="0.25">
      <c r="A221" s="96" t="s">
        <v>164</v>
      </c>
      <c r="B221" s="97">
        <v>11674</v>
      </c>
      <c r="C221" s="97">
        <v>5105900</v>
      </c>
      <c r="D221" s="97">
        <v>246278</v>
      </c>
      <c r="E221" s="97">
        <v>48041</v>
      </c>
      <c r="F221" s="97">
        <v>818700</v>
      </c>
      <c r="G221" s="97">
        <f>[1]Abril!G221+C221</f>
        <v>25235300</v>
      </c>
    </row>
    <row r="222" spans="1:8" x14ac:dyDescent="0.25">
      <c r="A222" s="96" t="s">
        <v>165</v>
      </c>
      <c r="B222" s="97">
        <v>6775</v>
      </c>
      <c r="C222" s="97">
        <v>2271100</v>
      </c>
      <c r="D222" s="97">
        <v>117656</v>
      </c>
      <c r="E222" s="97">
        <v>22959</v>
      </c>
      <c r="F222" s="97">
        <v>339500</v>
      </c>
      <c r="G222" s="97">
        <f>[1]Abril!G222+C222</f>
        <v>8253100</v>
      </c>
    </row>
    <row r="223" spans="1:8" x14ac:dyDescent="0.25">
      <c r="A223" s="96" t="s">
        <v>166</v>
      </c>
      <c r="B223" s="11">
        <v>2515</v>
      </c>
      <c r="C223" s="11">
        <v>2182700</v>
      </c>
      <c r="D223" s="11">
        <v>17514</v>
      </c>
      <c r="E223" s="11">
        <v>3414</v>
      </c>
      <c r="F223" s="11">
        <v>411100</v>
      </c>
      <c r="G223" s="97">
        <f>[1]Abril!G223+C223</f>
        <v>17270400</v>
      </c>
    </row>
    <row r="224" spans="1:8" x14ac:dyDescent="0.25">
      <c r="A224" s="96" t="s">
        <v>167</v>
      </c>
      <c r="B224" s="97">
        <v>0</v>
      </c>
      <c r="C224" s="97">
        <v>0</v>
      </c>
      <c r="D224" s="97">
        <v>0</v>
      </c>
      <c r="E224" s="97">
        <v>0</v>
      </c>
      <c r="F224" s="97">
        <v>0</v>
      </c>
      <c r="G224" s="97">
        <f>[1]Abril!G224+C224</f>
        <v>0</v>
      </c>
    </row>
    <row r="225" spans="1:7" x14ac:dyDescent="0.25">
      <c r="A225" s="96" t="s">
        <v>168</v>
      </c>
      <c r="B225" s="11">
        <v>54719</v>
      </c>
      <c r="C225" s="11">
        <v>16922100</v>
      </c>
      <c r="D225" s="11">
        <v>1103360</v>
      </c>
      <c r="E225" s="11">
        <v>215574</v>
      </c>
      <c r="F225" s="11">
        <v>4888900</v>
      </c>
      <c r="G225" s="97">
        <f>[1]Abril!G225+C225</f>
        <v>95291100</v>
      </c>
    </row>
    <row r="226" spans="1:7" x14ac:dyDescent="0.25">
      <c r="A226" s="96" t="s">
        <v>169</v>
      </c>
      <c r="B226" s="97">
        <v>0</v>
      </c>
      <c r="C226" s="97">
        <v>0</v>
      </c>
      <c r="D226" s="97">
        <v>0</v>
      </c>
      <c r="E226" s="97">
        <v>0</v>
      </c>
      <c r="F226" s="97">
        <v>0</v>
      </c>
      <c r="G226" s="97">
        <f>[1]Abril!G226+C226</f>
        <v>0</v>
      </c>
    </row>
    <row r="227" spans="1:7" x14ac:dyDescent="0.25">
      <c r="A227" s="96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97">
        <f>[1]Abril!G227+C227</f>
        <v>0</v>
      </c>
    </row>
    <row r="228" spans="1:7" x14ac:dyDescent="0.25">
      <c r="A228" s="96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97">
        <f>[1]Abril!G228+C228</f>
        <v>0</v>
      </c>
    </row>
    <row r="229" spans="1:7" x14ac:dyDescent="0.25">
      <c r="A229" s="96" t="s">
        <v>172</v>
      </c>
      <c r="B229" s="11">
        <v>2725</v>
      </c>
      <c r="C229" s="11">
        <v>766200</v>
      </c>
      <c r="D229" s="11">
        <v>30060</v>
      </c>
      <c r="E229" s="11">
        <v>5868</v>
      </c>
      <c r="F229" s="11">
        <v>85600</v>
      </c>
      <c r="G229" s="97">
        <f>[1]Abril!G229+C229</f>
        <v>4858100</v>
      </c>
    </row>
    <row r="230" spans="1:7" ht="13" x14ac:dyDescent="0.3">
      <c r="A230" s="14" t="s">
        <v>173</v>
      </c>
      <c r="B230" s="15">
        <f>SUM(B192:B229)</f>
        <v>214849</v>
      </c>
      <c r="C230" s="15">
        <f>SUM(C192:C229)</f>
        <v>102746900</v>
      </c>
      <c r="D230" s="15">
        <f>SUM(D192:D229)</f>
        <v>3158781</v>
      </c>
      <c r="E230" s="15">
        <f>SUM(E193:E229)</f>
        <v>606197</v>
      </c>
      <c r="F230" s="15">
        <f>SUM(F192:F229)</f>
        <v>24124180</v>
      </c>
      <c r="G230" s="15">
        <f>SUM(G191:G229)</f>
        <v>597404225</v>
      </c>
    </row>
    <row r="231" spans="1:7" ht="13.5" thickBot="1" x14ac:dyDescent="0.35">
      <c r="A231" s="14" t="s">
        <v>174</v>
      </c>
      <c r="B231" s="15">
        <f t="shared" ref="B231:F231" si="5">SUM(B190,B142,B140,B67,B26,B230)</f>
        <v>5805180</v>
      </c>
      <c r="C231" s="15">
        <f t="shared" si="5"/>
        <v>320850146</v>
      </c>
      <c r="D231" s="15">
        <f t="shared" si="5"/>
        <v>464150668133.64166</v>
      </c>
      <c r="E231" s="15">
        <f t="shared" si="5"/>
        <v>85847874361.494354</v>
      </c>
      <c r="F231" s="15">
        <f t="shared" si="5"/>
        <v>144509060</v>
      </c>
      <c r="G231" s="15">
        <f>SUM(G190,G142,G140,G67,G26,G230)</f>
        <v>2163347462</v>
      </c>
    </row>
    <row r="232" spans="1:7" ht="13" thickBot="1" x14ac:dyDescent="0.3">
      <c r="A232" s="111" t="s">
        <v>175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3">
        <v>0</v>
      </c>
    </row>
    <row r="233" spans="1:7" x14ac:dyDescent="0.25">
      <c r="A233" s="96" t="s">
        <v>176</v>
      </c>
      <c r="B233" s="88">
        <v>1361</v>
      </c>
      <c r="C233" s="114">
        <v>10064.6322344</v>
      </c>
      <c r="D233" s="115">
        <v>503231.61171999999</v>
      </c>
      <c r="E233" s="101">
        <v>97302.991554197695</v>
      </c>
      <c r="F233" s="19">
        <v>236682</v>
      </c>
      <c r="G233" s="97">
        <v>22481881</v>
      </c>
    </row>
    <row r="234" spans="1:7" x14ac:dyDescent="0.25">
      <c r="A234" s="96" t="s">
        <v>177</v>
      </c>
      <c r="B234" s="88">
        <v>3</v>
      </c>
      <c r="C234" s="114">
        <v>496214.98954799998</v>
      </c>
      <c r="D234" s="115">
        <v>24810749.477400001</v>
      </c>
      <c r="E234" s="101">
        <v>4797314.1802467201</v>
      </c>
      <c r="F234" s="19">
        <v>693728</v>
      </c>
      <c r="G234" s="97">
        <v>16993754</v>
      </c>
    </row>
    <row r="235" spans="1:7" x14ac:dyDescent="0.25">
      <c r="A235" s="96" t="s">
        <v>178</v>
      </c>
      <c r="B235" s="88" t="s">
        <v>228</v>
      </c>
      <c r="C235" s="114" t="s">
        <v>228</v>
      </c>
      <c r="D235" s="115" t="s">
        <v>228</v>
      </c>
      <c r="E235" s="101" t="s">
        <v>228</v>
      </c>
      <c r="F235" s="19" t="s">
        <v>228</v>
      </c>
      <c r="G235" s="97"/>
    </row>
    <row r="236" spans="1:7" x14ac:dyDescent="0.25">
      <c r="A236" s="96" t="s">
        <v>179</v>
      </c>
      <c r="B236" s="88" t="s">
        <v>228</v>
      </c>
      <c r="C236" s="114" t="s">
        <v>228</v>
      </c>
      <c r="D236" s="115" t="s">
        <v>228</v>
      </c>
      <c r="E236" s="101" t="s">
        <v>228</v>
      </c>
      <c r="F236" s="19" t="s">
        <v>228</v>
      </c>
      <c r="G236" s="97"/>
    </row>
    <row r="237" spans="1:7" x14ac:dyDescent="0.25">
      <c r="A237" s="96" t="s">
        <v>180</v>
      </c>
      <c r="B237" s="88" t="s">
        <v>228</v>
      </c>
      <c r="C237" s="114" t="s">
        <v>228</v>
      </c>
      <c r="D237" s="115" t="s">
        <v>228</v>
      </c>
      <c r="E237" s="101" t="s">
        <v>228</v>
      </c>
      <c r="F237" s="19">
        <v>2634</v>
      </c>
      <c r="G237" s="97">
        <v>647985</v>
      </c>
    </row>
    <row r="238" spans="1:7" x14ac:dyDescent="0.25">
      <c r="A238" s="96" t="s">
        <v>181</v>
      </c>
      <c r="B238" s="88" t="s">
        <v>228</v>
      </c>
      <c r="C238" s="114" t="s">
        <v>228</v>
      </c>
      <c r="D238" s="115" t="s">
        <v>228</v>
      </c>
      <c r="E238" s="101" t="s">
        <v>228</v>
      </c>
      <c r="F238" s="19">
        <v>76199</v>
      </c>
      <c r="G238" s="97">
        <v>6263762</v>
      </c>
    </row>
    <row r="239" spans="1:7" x14ac:dyDescent="0.25">
      <c r="A239" s="96" t="s">
        <v>182</v>
      </c>
      <c r="B239" s="88">
        <v>424</v>
      </c>
      <c r="C239" s="114">
        <v>4938.3731200000002</v>
      </c>
      <c r="D239" s="115">
        <v>246918.65599999999</v>
      </c>
      <c r="E239" s="101">
        <v>47743.2723616535</v>
      </c>
      <c r="F239" s="19">
        <v>107401</v>
      </c>
      <c r="G239" s="97">
        <v>18655213</v>
      </c>
    </row>
    <row r="240" spans="1:7" x14ac:dyDescent="0.25">
      <c r="A240" s="96" t="s">
        <v>183</v>
      </c>
      <c r="B240" s="88" t="s">
        <v>228</v>
      </c>
      <c r="C240" s="114" t="s">
        <v>228</v>
      </c>
      <c r="D240" s="115" t="s">
        <v>228</v>
      </c>
      <c r="E240" s="101" t="s">
        <v>228</v>
      </c>
      <c r="F240" s="19">
        <v>35525</v>
      </c>
      <c r="G240" s="97">
        <v>318779</v>
      </c>
    </row>
    <row r="241" spans="1:7" x14ac:dyDescent="0.25">
      <c r="A241" s="96" t="s">
        <v>184</v>
      </c>
      <c r="B241" s="88">
        <v>2</v>
      </c>
      <c r="C241" s="114">
        <v>310800.18956600002</v>
      </c>
      <c r="D241" s="115">
        <v>15540009.4783</v>
      </c>
      <c r="E241" s="101">
        <v>3004758.3971344498</v>
      </c>
      <c r="F241" s="19">
        <v>1677805</v>
      </c>
      <c r="G241" s="97">
        <v>57939485</v>
      </c>
    </row>
    <row r="242" spans="1:7" x14ac:dyDescent="0.25">
      <c r="A242" s="96" t="s">
        <v>185</v>
      </c>
      <c r="B242" s="88" t="s">
        <v>228</v>
      </c>
      <c r="C242" s="114" t="s">
        <v>228</v>
      </c>
      <c r="D242" s="115" t="s">
        <v>228</v>
      </c>
      <c r="E242" s="101" t="s">
        <v>228</v>
      </c>
      <c r="F242" s="19" t="s">
        <v>228</v>
      </c>
      <c r="G242" s="97"/>
    </row>
    <row r="243" spans="1:7" x14ac:dyDescent="0.25">
      <c r="A243" s="96" t="s">
        <v>186</v>
      </c>
      <c r="B243" s="88">
        <v>3</v>
      </c>
      <c r="C243" s="114">
        <v>6.2403599999999999</v>
      </c>
      <c r="D243" s="115">
        <v>312.01799999999997</v>
      </c>
      <c r="E243" s="101">
        <v>60.330639235855898</v>
      </c>
      <c r="F243" s="19">
        <v>5225</v>
      </c>
      <c r="G243" s="97">
        <v>87377</v>
      </c>
    </row>
    <row r="244" spans="1:7" x14ac:dyDescent="0.25">
      <c r="A244" s="96" t="s">
        <v>187</v>
      </c>
      <c r="B244" s="88" t="s">
        <v>228</v>
      </c>
      <c r="C244" s="101" t="s">
        <v>228</v>
      </c>
      <c r="D244" s="115" t="s">
        <v>228</v>
      </c>
      <c r="E244" s="101" t="s">
        <v>228</v>
      </c>
      <c r="F244" s="97" t="s">
        <v>228</v>
      </c>
      <c r="G244" s="97"/>
    </row>
    <row r="245" spans="1:7" x14ac:dyDescent="0.25">
      <c r="A245" s="96" t="s">
        <v>188</v>
      </c>
      <c r="B245" s="88" t="s">
        <v>228</v>
      </c>
      <c r="C245" s="101" t="s">
        <v>228</v>
      </c>
      <c r="D245" s="115" t="s">
        <v>228</v>
      </c>
      <c r="E245" s="101" t="s">
        <v>228</v>
      </c>
      <c r="F245" s="97">
        <v>508</v>
      </c>
      <c r="G245" s="97">
        <v>15920</v>
      </c>
    </row>
    <row r="246" spans="1:7" x14ac:dyDescent="0.25">
      <c r="A246" s="96" t="s">
        <v>189</v>
      </c>
      <c r="B246" s="88" t="s">
        <v>228</v>
      </c>
      <c r="C246" s="101" t="s">
        <v>228</v>
      </c>
      <c r="D246" s="115" t="s">
        <v>228</v>
      </c>
      <c r="E246" s="101" t="s">
        <v>228</v>
      </c>
      <c r="F246" s="97" t="s">
        <v>228</v>
      </c>
      <c r="G246" s="97"/>
    </row>
    <row r="247" spans="1:7" x14ac:dyDescent="0.25">
      <c r="A247" s="96" t="s">
        <v>190</v>
      </c>
      <c r="B247" s="88" t="s">
        <v>228</v>
      </c>
      <c r="C247" s="101" t="s">
        <v>228</v>
      </c>
      <c r="D247" s="115" t="s">
        <v>228</v>
      </c>
      <c r="E247" s="101" t="s">
        <v>228</v>
      </c>
      <c r="F247" s="97" t="s">
        <v>228</v>
      </c>
      <c r="G247" s="97"/>
    </row>
    <row r="248" spans="1:7" x14ac:dyDescent="0.25">
      <c r="A248" s="96" t="s">
        <v>191</v>
      </c>
      <c r="B248" s="88" t="s">
        <v>228</v>
      </c>
      <c r="C248" s="101" t="s">
        <v>228</v>
      </c>
      <c r="D248" s="115" t="s">
        <v>228</v>
      </c>
      <c r="E248" s="101" t="s">
        <v>228</v>
      </c>
      <c r="F248" s="97" t="s">
        <v>228</v>
      </c>
      <c r="G248" s="97"/>
    </row>
    <row r="249" spans="1:7" x14ac:dyDescent="0.25">
      <c r="A249" s="96" t="s">
        <v>183</v>
      </c>
      <c r="B249" s="88">
        <v>1</v>
      </c>
      <c r="C249" s="101">
        <v>6644</v>
      </c>
      <c r="D249" s="115">
        <v>332200</v>
      </c>
      <c r="E249" s="101">
        <v>64232.955644069698</v>
      </c>
      <c r="F249" s="97">
        <v>52043</v>
      </c>
      <c r="G249" s="97">
        <v>188275</v>
      </c>
    </row>
    <row r="250" spans="1:7" ht="13" x14ac:dyDescent="0.3">
      <c r="A250" s="14" t="s">
        <v>192</v>
      </c>
      <c r="B250" s="15">
        <v>1794</v>
      </c>
      <c r="C250" s="15">
        <v>828668.42482840002</v>
      </c>
      <c r="D250" s="15">
        <v>41433421.241420001</v>
      </c>
      <c r="E250" s="15">
        <v>8011412.1275803261</v>
      </c>
      <c r="F250" s="15">
        <v>2887750</v>
      </c>
      <c r="G250" s="15">
        <v>123592431</v>
      </c>
    </row>
    <row r="251" spans="1:7" x14ac:dyDescent="0.25">
      <c r="A251" s="96" t="s">
        <v>193</v>
      </c>
      <c r="B251" s="88">
        <v>445</v>
      </c>
      <c r="C251" s="114">
        <v>559.22008000000005</v>
      </c>
      <c r="D251" s="115">
        <v>144608.72048719999</v>
      </c>
      <c r="E251" s="114">
        <v>27961.004000000001</v>
      </c>
      <c r="F251" s="19">
        <v>11185</v>
      </c>
      <c r="G251" s="97">
        <v>968356</v>
      </c>
    </row>
    <row r="252" spans="1:7" x14ac:dyDescent="0.25">
      <c r="A252" s="96" t="s">
        <v>194</v>
      </c>
      <c r="B252" s="88">
        <v>538</v>
      </c>
      <c r="C252" s="114">
        <v>997.98136999999997</v>
      </c>
      <c r="D252" s="115">
        <v>258068.00246829999</v>
      </c>
      <c r="E252" s="114">
        <v>49899.068500000001</v>
      </c>
      <c r="F252" s="19">
        <v>5521</v>
      </c>
      <c r="G252" s="97">
        <v>303248</v>
      </c>
    </row>
    <row r="253" spans="1:7" x14ac:dyDescent="0.25">
      <c r="A253" s="96" t="s">
        <v>195</v>
      </c>
      <c r="B253" s="88">
        <v>17</v>
      </c>
      <c r="C253" s="114">
        <v>215</v>
      </c>
      <c r="D253" s="115">
        <v>28395</v>
      </c>
      <c r="E253" s="114">
        <v>5490.3515217139102</v>
      </c>
      <c r="F253" s="19">
        <v>16490</v>
      </c>
      <c r="G253" s="97">
        <v>5248894</v>
      </c>
    </row>
    <row r="254" spans="1:7" x14ac:dyDescent="0.25">
      <c r="A254" s="96" t="s">
        <v>196</v>
      </c>
      <c r="B254" s="88">
        <v>33</v>
      </c>
      <c r="C254" s="114">
        <v>10485</v>
      </c>
      <c r="D254" s="115">
        <v>1328020</v>
      </c>
      <c r="E254" s="114">
        <v>256781.00467922099</v>
      </c>
      <c r="F254" s="97">
        <v>26023</v>
      </c>
      <c r="G254" s="97">
        <v>1617969</v>
      </c>
    </row>
    <row r="255" spans="1:7" x14ac:dyDescent="0.25">
      <c r="A255" s="96" t="s">
        <v>197</v>
      </c>
      <c r="B255" s="88" t="s">
        <v>228</v>
      </c>
      <c r="C255" s="114" t="s">
        <v>228</v>
      </c>
      <c r="D255" s="115" t="s">
        <v>228</v>
      </c>
      <c r="E255" s="114" t="s">
        <v>228</v>
      </c>
      <c r="F255" s="97"/>
      <c r="G255" s="97"/>
    </row>
    <row r="256" spans="1:7" x14ac:dyDescent="0.25">
      <c r="A256" s="96" t="s">
        <v>198</v>
      </c>
      <c r="B256" s="88" t="s">
        <v>228</v>
      </c>
      <c r="C256" s="114" t="s">
        <v>228</v>
      </c>
      <c r="D256" s="115" t="s">
        <v>228</v>
      </c>
      <c r="E256" s="114" t="s">
        <v>228</v>
      </c>
      <c r="F256" s="19"/>
      <c r="G256" s="97"/>
    </row>
    <row r="257" spans="1:7" x14ac:dyDescent="0.25">
      <c r="A257" s="96" t="s">
        <v>199</v>
      </c>
      <c r="B257" s="88">
        <v>2301</v>
      </c>
      <c r="C257" s="114">
        <v>5145061</v>
      </c>
      <c r="D257" s="115">
        <v>645281.35063750006</v>
      </c>
      <c r="E257" s="114">
        <v>124769.200401697</v>
      </c>
      <c r="F257" s="19">
        <v>378353</v>
      </c>
      <c r="G257" s="97">
        <v>67700481</v>
      </c>
    </row>
    <row r="258" spans="1:7" x14ac:dyDescent="0.25">
      <c r="A258" s="96" t="s">
        <v>200</v>
      </c>
      <c r="B258" s="88">
        <v>3270</v>
      </c>
      <c r="C258" s="114">
        <v>3325201</v>
      </c>
      <c r="D258" s="115">
        <v>400185.50776030001</v>
      </c>
      <c r="E258" s="114">
        <v>77378.380401465605</v>
      </c>
      <c r="F258" s="19">
        <v>306232</v>
      </c>
      <c r="G258" s="97">
        <v>14450325</v>
      </c>
    </row>
    <row r="259" spans="1:7" x14ac:dyDescent="0.25">
      <c r="A259" s="96" t="s">
        <v>201</v>
      </c>
      <c r="B259" s="88">
        <v>20</v>
      </c>
      <c r="C259" s="114">
        <v>173</v>
      </c>
      <c r="D259" s="115">
        <v>71203.040200000003</v>
      </c>
      <c r="E259" s="114">
        <v>13767.5548551761</v>
      </c>
      <c r="F259" s="19">
        <v>4257</v>
      </c>
      <c r="G259" s="97">
        <v>7218948</v>
      </c>
    </row>
    <row r="260" spans="1:7" x14ac:dyDescent="0.25">
      <c r="A260" s="96" t="s">
        <v>202</v>
      </c>
      <c r="B260" s="88" t="s">
        <v>228</v>
      </c>
      <c r="C260" s="114" t="s">
        <v>228</v>
      </c>
      <c r="D260" s="115" t="s">
        <v>228</v>
      </c>
      <c r="E260" s="114" t="s">
        <v>228</v>
      </c>
      <c r="F260" s="19">
        <v>196</v>
      </c>
      <c r="G260" s="97">
        <v>1828541</v>
      </c>
    </row>
    <row r="261" spans="1:7" x14ac:dyDescent="0.25">
      <c r="A261" s="96" t="s">
        <v>203</v>
      </c>
      <c r="B261" s="88">
        <v>47485</v>
      </c>
      <c r="C261" s="114">
        <v>288532414</v>
      </c>
      <c r="D261" s="115">
        <v>5332121.3748845104</v>
      </c>
      <c r="E261" s="114">
        <v>1030999.14437613</v>
      </c>
      <c r="F261" s="19">
        <v>67314226</v>
      </c>
      <c r="G261" s="97">
        <v>3135830561</v>
      </c>
    </row>
    <row r="262" spans="1:7" x14ac:dyDescent="0.25">
      <c r="A262" s="96" t="s">
        <v>204</v>
      </c>
      <c r="B262" s="88">
        <v>26375</v>
      </c>
      <c r="C262" s="114">
        <v>163127044</v>
      </c>
      <c r="D262" s="115">
        <v>3289206.55763744</v>
      </c>
      <c r="E262" s="114">
        <v>635988.73847353703</v>
      </c>
      <c r="F262" s="19">
        <v>20916079</v>
      </c>
      <c r="G262" s="97">
        <v>3276574163</v>
      </c>
    </row>
    <row r="263" spans="1:7" x14ac:dyDescent="0.25">
      <c r="A263" s="96" t="s">
        <v>205</v>
      </c>
      <c r="B263" s="88" t="s">
        <v>228</v>
      </c>
      <c r="C263" s="114" t="s">
        <v>228</v>
      </c>
      <c r="D263" s="115" t="s">
        <v>228</v>
      </c>
      <c r="E263" s="114" t="s">
        <v>228</v>
      </c>
      <c r="F263" s="19">
        <v>2822000</v>
      </c>
      <c r="G263" s="97">
        <v>27014000</v>
      </c>
    </row>
    <row r="264" spans="1:7" ht="13" x14ac:dyDescent="0.3">
      <c r="A264" s="14" t="s">
        <v>206</v>
      </c>
      <c r="B264" s="15">
        <v>80484</v>
      </c>
      <c r="C264" s="15">
        <v>460142150.20144999</v>
      </c>
      <c r="D264" s="15">
        <v>11497089.55407525</v>
      </c>
      <c r="E264" s="15">
        <v>2223034.4472089405</v>
      </c>
      <c r="F264" s="15">
        <v>91800562</v>
      </c>
      <c r="G264" s="15">
        <v>6538755486</v>
      </c>
    </row>
    <row r="265" spans="1:7" x14ac:dyDescent="0.25">
      <c r="A265" s="96" t="s">
        <v>207</v>
      </c>
      <c r="B265" s="88">
        <v>59</v>
      </c>
      <c r="C265" s="114">
        <v>270.37814259999999</v>
      </c>
      <c r="D265" s="115">
        <v>70113.720394934004</v>
      </c>
      <c r="E265" s="114">
        <v>13556.928031813601</v>
      </c>
      <c r="F265" s="97">
        <v>23675</v>
      </c>
      <c r="G265" s="20">
        <v>248858</v>
      </c>
    </row>
    <row r="266" spans="1:7" x14ac:dyDescent="0.25">
      <c r="A266" s="96" t="s">
        <v>208</v>
      </c>
      <c r="C266" s="101"/>
      <c r="D266" s="97"/>
      <c r="E266" s="101"/>
      <c r="F266" s="97"/>
      <c r="G266" s="33"/>
    </row>
    <row r="267" spans="1:7" ht="13" x14ac:dyDescent="0.3">
      <c r="A267" s="14" t="s">
        <v>209</v>
      </c>
      <c r="B267" s="21">
        <v>59</v>
      </c>
      <c r="C267" s="21">
        <v>270.37814259999999</v>
      </c>
      <c r="D267" s="21">
        <v>70113.720394934004</v>
      </c>
      <c r="E267" s="21">
        <v>13556.928031813601</v>
      </c>
      <c r="F267" s="21">
        <v>23675</v>
      </c>
      <c r="G267" s="21">
        <v>248858</v>
      </c>
    </row>
    <row r="268" spans="1:7" ht="13.5" thickBot="1" x14ac:dyDescent="0.35">
      <c r="A268" s="14" t="s">
        <v>210</v>
      </c>
      <c r="B268" s="21">
        <v>82337</v>
      </c>
      <c r="C268" s="21">
        <v>460971089.004421</v>
      </c>
      <c r="D268" s="21">
        <v>53000624.515890181</v>
      </c>
      <c r="E268" s="21">
        <v>10248003.50282108</v>
      </c>
      <c r="F268" s="21">
        <v>94711987</v>
      </c>
      <c r="G268" s="21">
        <v>6662596775</v>
      </c>
    </row>
    <row r="269" spans="1:7" ht="13" thickBot="1" x14ac:dyDescent="0.3">
      <c r="A269" s="111" t="s">
        <v>211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3">
        <v>0</v>
      </c>
    </row>
    <row r="270" spans="1:7" ht="13.5" thickBot="1" x14ac:dyDescent="0.35">
      <c r="A270" s="14" t="s">
        <v>212</v>
      </c>
      <c r="B270" s="15"/>
      <c r="C270" s="15"/>
      <c r="D270" s="15"/>
      <c r="E270" s="15"/>
      <c r="F270" s="15"/>
      <c r="G270" s="15"/>
    </row>
    <row r="271" spans="1:7" ht="13" thickBot="1" x14ac:dyDescent="0.3">
      <c r="A271" s="111" t="s">
        <v>213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3">
        <v>0</v>
      </c>
    </row>
    <row r="272" spans="1:7" x14ac:dyDescent="0.25">
      <c r="A272" s="96" t="s">
        <v>214</v>
      </c>
      <c r="B272" s="97">
        <v>0</v>
      </c>
      <c r="C272" s="97">
        <v>0</v>
      </c>
      <c r="D272" s="97">
        <v>0</v>
      </c>
      <c r="E272" s="97">
        <v>0</v>
      </c>
      <c r="F272" s="97">
        <v>0</v>
      </c>
      <c r="G272" s="97">
        <f>[1]Abril!G272+C272</f>
        <v>12243</v>
      </c>
    </row>
    <row r="273" spans="1:7" x14ac:dyDescent="0.25">
      <c r="A273" s="96" t="s">
        <v>215</v>
      </c>
      <c r="B273" s="97">
        <v>0</v>
      </c>
      <c r="C273" s="97">
        <v>0</v>
      </c>
      <c r="D273" s="97">
        <v>0</v>
      </c>
      <c r="E273" s="97">
        <v>0</v>
      </c>
      <c r="F273" s="97">
        <v>0</v>
      </c>
      <c r="G273" s="97">
        <f>[1]Abril!G273+C273</f>
        <v>16877</v>
      </c>
    </row>
    <row r="274" spans="1:7" x14ac:dyDescent="0.25">
      <c r="A274" s="96" t="s">
        <v>216</v>
      </c>
      <c r="B274" s="97">
        <v>92019257</v>
      </c>
      <c r="C274" s="97">
        <v>351015501</v>
      </c>
      <c r="D274" s="97">
        <v>8971238676</v>
      </c>
      <c r="E274" s="97">
        <v>1748196364</v>
      </c>
      <c r="F274" s="97">
        <v>1352662</v>
      </c>
      <c r="G274" s="97">
        <f>[1]Abril!G274+C274</f>
        <v>1683797666</v>
      </c>
    </row>
    <row r="275" spans="1:7" x14ac:dyDescent="0.25">
      <c r="A275" s="96" t="s">
        <v>217</v>
      </c>
      <c r="B275" s="11">
        <v>20</v>
      </c>
      <c r="C275" s="11">
        <v>33</v>
      </c>
      <c r="D275" s="11">
        <v>1662621.6</v>
      </c>
      <c r="E275" s="11">
        <v>307153.44</v>
      </c>
      <c r="F275" s="97">
        <v>0</v>
      </c>
      <c r="G275" s="97">
        <f>[1]Abril!G275+C275</f>
        <v>3035109</v>
      </c>
    </row>
    <row r="276" spans="1:7" x14ac:dyDescent="0.25">
      <c r="A276" s="96" t="s">
        <v>218</v>
      </c>
      <c r="B276" s="97">
        <v>11478652</v>
      </c>
      <c r="C276" s="97">
        <v>50993231</v>
      </c>
      <c r="D276" s="97">
        <v>2622054559</v>
      </c>
      <c r="E276" s="97">
        <v>510602753</v>
      </c>
      <c r="F276" s="97">
        <v>1791053</v>
      </c>
      <c r="G276" s="97">
        <f>[1]Abril!G276+C276</f>
        <v>258921182</v>
      </c>
    </row>
    <row r="277" spans="1:7" x14ac:dyDescent="0.25">
      <c r="A277" s="96" t="s">
        <v>219</v>
      </c>
      <c r="B277" s="97">
        <v>18</v>
      </c>
      <c r="C277" s="97">
        <v>155</v>
      </c>
      <c r="D277" s="97">
        <v>116</v>
      </c>
      <c r="E277" s="97">
        <v>22</v>
      </c>
      <c r="F277" s="97">
        <v>123</v>
      </c>
      <c r="G277" s="97">
        <f>[1]Abril!G277+C277</f>
        <v>2422</v>
      </c>
    </row>
    <row r="278" spans="1:7" x14ac:dyDescent="0.25">
      <c r="A278" s="96" t="s">
        <v>111</v>
      </c>
      <c r="B278" s="97">
        <v>6</v>
      </c>
      <c r="C278" s="97">
        <v>71</v>
      </c>
      <c r="D278" s="97">
        <v>3616</v>
      </c>
      <c r="E278" s="97">
        <v>706</v>
      </c>
      <c r="F278" s="97">
        <v>0</v>
      </c>
      <c r="G278" s="97">
        <f>[1]Abril!G278+C278</f>
        <v>654</v>
      </c>
    </row>
    <row r="279" spans="1:7" x14ac:dyDescent="0.25">
      <c r="A279" s="96" t="s">
        <v>220</v>
      </c>
      <c r="B279" s="97">
        <v>15</v>
      </c>
      <c r="C279" s="97">
        <v>97</v>
      </c>
      <c r="D279" s="97">
        <v>12</v>
      </c>
      <c r="E279" s="97">
        <v>2</v>
      </c>
      <c r="F279" s="97">
        <v>188</v>
      </c>
      <c r="G279" s="97">
        <f>[1]Abril!G279+C279</f>
        <v>2827</v>
      </c>
    </row>
    <row r="280" spans="1:7" x14ac:dyDescent="0.25">
      <c r="A280" s="96" t="s">
        <v>122</v>
      </c>
      <c r="B280" s="97">
        <v>0</v>
      </c>
      <c r="C280" s="97">
        <v>0</v>
      </c>
      <c r="D280" s="97">
        <v>0</v>
      </c>
      <c r="E280" s="97">
        <v>0</v>
      </c>
      <c r="F280" s="97">
        <v>0</v>
      </c>
      <c r="G280" s="97">
        <f>[1]Abril!G280+C280</f>
        <v>30</v>
      </c>
    </row>
    <row r="281" spans="1:7" x14ac:dyDescent="0.25">
      <c r="A281" s="96" t="s">
        <v>221</v>
      </c>
      <c r="B281" s="11">
        <v>15546</v>
      </c>
      <c r="C281" s="11">
        <v>244348</v>
      </c>
      <c r="D281" s="97">
        <v>25388262706.900002</v>
      </c>
      <c r="E281" s="97">
        <v>4690238815.2399998</v>
      </c>
      <c r="F281" s="97">
        <v>0</v>
      </c>
      <c r="G281" s="97">
        <f>[1]Abril!G281+C281</f>
        <v>2156680</v>
      </c>
    </row>
    <row r="282" spans="1:7" x14ac:dyDescent="0.25">
      <c r="A282" s="96" t="s">
        <v>222</v>
      </c>
      <c r="B282" s="97">
        <v>128826</v>
      </c>
      <c r="C282" s="97">
        <v>401558</v>
      </c>
      <c r="D282" s="97">
        <v>27145578</v>
      </c>
      <c r="E282" s="97">
        <v>5282398</v>
      </c>
      <c r="F282" s="97">
        <v>33963</v>
      </c>
      <c r="G282" s="97">
        <f>[1]Abril!G282+C282</f>
        <v>2416749</v>
      </c>
    </row>
    <row r="283" spans="1:7" x14ac:dyDescent="0.25">
      <c r="A283" s="96" t="s">
        <v>223</v>
      </c>
      <c r="B283" s="97">
        <v>0</v>
      </c>
      <c r="C283" s="97">
        <v>0</v>
      </c>
      <c r="D283" s="97">
        <v>0</v>
      </c>
      <c r="E283" s="97">
        <v>0</v>
      </c>
      <c r="F283" s="97">
        <v>0</v>
      </c>
      <c r="G283" s="97">
        <f>[1]Abril!G283+C283</f>
        <v>12122</v>
      </c>
    </row>
    <row r="284" spans="1:7" x14ac:dyDescent="0.25">
      <c r="A284" s="96" t="s">
        <v>224</v>
      </c>
      <c r="B284" s="97">
        <v>0</v>
      </c>
      <c r="C284" s="97">
        <v>0</v>
      </c>
      <c r="D284" s="97">
        <v>0</v>
      </c>
      <c r="E284" s="97">
        <v>0</v>
      </c>
      <c r="F284" s="97">
        <v>0</v>
      </c>
      <c r="G284" s="97">
        <f>[1]Abril!G284+C284</f>
        <v>0</v>
      </c>
    </row>
    <row r="285" spans="1:7" ht="13" x14ac:dyDescent="0.3">
      <c r="A285" s="14" t="s">
        <v>225</v>
      </c>
      <c r="B285" s="22">
        <f>SUM(B272:B284)</f>
        <v>103642340</v>
      </c>
      <c r="C285" s="22">
        <f t="shared" ref="C285:F285" si="6">SUM(C272:C284)</f>
        <v>402654994</v>
      </c>
      <c r="D285" s="22">
        <f t="shared" si="6"/>
        <v>37010367885.5</v>
      </c>
      <c r="E285" s="22">
        <f t="shared" si="6"/>
        <v>6954628213.6800003</v>
      </c>
      <c r="F285" s="22">
        <f t="shared" si="6"/>
        <v>3177989</v>
      </c>
      <c r="G285" s="22">
        <f>SUM(G272:G284)</f>
        <v>1950374561</v>
      </c>
    </row>
    <row r="286" spans="1:7" ht="13" x14ac:dyDescent="0.3">
      <c r="A286" s="14" t="s">
        <v>226</v>
      </c>
      <c r="B286" s="22">
        <f t="shared" ref="B286:G286" si="7">SUM(B285,B270,B268,B231)</f>
        <v>109529857</v>
      </c>
      <c r="C286" s="22">
        <f t="shared" si="7"/>
        <v>1184476229.004421</v>
      </c>
      <c r="D286" s="22">
        <f t="shared" si="7"/>
        <v>501214036643.65753</v>
      </c>
      <c r="E286" s="22">
        <f t="shared" si="7"/>
        <v>92812750578.67717</v>
      </c>
      <c r="F286" s="22">
        <f t="shared" si="7"/>
        <v>242399036</v>
      </c>
      <c r="G286" s="22">
        <f t="shared" si="7"/>
        <v>10776318798</v>
      </c>
    </row>
    <row r="287" spans="1:7" ht="13" x14ac:dyDescent="0.3">
      <c r="A287" s="14" t="s">
        <v>227</v>
      </c>
      <c r="B287" s="22">
        <f t="shared" ref="B287:F287" si="8">B286-B285</f>
        <v>5887517</v>
      </c>
      <c r="C287" s="22">
        <f t="shared" si="8"/>
        <v>781821235.004421</v>
      </c>
      <c r="D287" s="22">
        <f t="shared" si="8"/>
        <v>464203668758.15753</v>
      </c>
      <c r="E287" s="22">
        <f t="shared" si="8"/>
        <v>85858122364.997162</v>
      </c>
      <c r="F287" s="22">
        <f t="shared" si="8"/>
        <v>239221047</v>
      </c>
      <c r="G287" s="22">
        <f>G286-G285</f>
        <v>8825944237</v>
      </c>
    </row>
    <row r="288" spans="1:7" x14ac:dyDescent="0.25">
      <c r="B288" s="23"/>
      <c r="C288" s="23"/>
      <c r="D288" s="23"/>
      <c r="E288" s="23"/>
      <c r="F288" s="23"/>
      <c r="G288" s="23"/>
    </row>
    <row r="289" spans="2:7" x14ac:dyDescent="0.25">
      <c r="B289" s="33"/>
      <c r="C289" s="33"/>
      <c r="D289" s="33"/>
      <c r="E289" s="33"/>
      <c r="F289" s="33"/>
      <c r="G289" s="33"/>
    </row>
    <row r="290" spans="2:7" ht="13" x14ac:dyDescent="0.3">
      <c r="B290" s="24"/>
      <c r="C290" s="24"/>
      <c r="D290" s="24"/>
      <c r="E290" s="24"/>
      <c r="F290" s="24"/>
      <c r="G290" s="24"/>
    </row>
    <row r="291" spans="2:7" ht="13" x14ac:dyDescent="0.3">
      <c r="B291" s="24"/>
      <c r="C291" s="24"/>
      <c r="D291" s="24"/>
      <c r="E291" s="24"/>
      <c r="F291" s="24"/>
      <c r="G291" s="24"/>
    </row>
    <row r="292" spans="2:7" ht="13" x14ac:dyDescent="0.3">
      <c r="B292" s="24"/>
      <c r="C292" s="24"/>
      <c r="D292" s="24"/>
      <c r="E292" s="24"/>
      <c r="F292" s="24"/>
      <c r="G292" s="24"/>
    </row>
    <row r="293" spans="2:7" x14ac:dyDescent="0.25">
      <c r="B293" s="33"/>
      <c r="C293" s="33"/>
      <c r="D293" s="33"/>
      <c r="E293" s="33"/>
      <c r="F293" s="33"/>
      <c r="G293" s="33"/>
    </row>
    <row r="294" spans="2:7" x14ac:dyDescent="0.25">
      <c r="B294" s="33"/>
      <c r="C294" s="33"/>
      <c r="D294" s="33"/>
      <c r="E294" s="33"/>
      <c r="F294" s="33"/>
      <c r="G294" s="33"/>
    </row>
    <row r="295" spans="2:7" x14ac:dyDescent="0.25">
      <c r="B295" s="33"/>
      <c r="C295" s="33"/>
      <c r="D295" s="33"/>
      <c r="E295" s="33"/>
      <c r="F295" s="33"/>
      <c r="G295" s="33"/>
    </row>
    <row r="296" spans="2:7" x14ac:dyDescent="0.25">
      <c r="B296" s="33"/>
      <c r="C296" s="33"/>
      <c r="D296" s="33"/>
      <c r="E296" s="33"/>
      <c r="F296" s="33"/>
      <c r="G296" s="33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 </vt:lpstr>
      <vt:lpstr>Março</vt:lpstr>
      <vt:lpstr>Abril</vt:lpstr>
      <vt:lpstr>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Braga de Sousa</dc:creator>
  <cp:lastModifiedBy>Giovanna Judica Moura Reinaldo</cp:lastModifiedBy>
  <dcterms:created xsi:type="dcterms:W3CDTF">2024-02-02T18:42:19Z</dcterms:created>
  <dcterms:modified xsi:type="dcterms:W3CDTF">2024-06-18T14:15:06Z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2024-02-02T18:51:01Z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e45e1589-8f24-45e0-8e93-17e3e3a9d601</vt:lpwstr>
  </property>
  <property fmtid="{D5CDD505-2E9C-101B-9397-08002B2CF9AE}" pid="8" name="MSIP_Label_4aeda764-ac5d-4c78-8b24-fe1405747852_ContentBits">
    <vt:lpwstr>2</vt:lpwstr>
  </property>
</Properties>
</file>